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ola\Desktop\Š K O L A\FINANCIJSKI  IZVJEŠTAJI\Financijski izvještaji za 2025\1.1.2025.-30.6.2025\WEB OBJAVA\"/>
    </mc:Choice>
  </mc:AlternateContent>
  <xr:revisionPtr revIDLastSave="0" documentId="13_ncr:1_{DF4F96FA-EF8C-4637-B117-10874A46567F}" xr6:coauthVersionLast="47" xr6:coauthVersionMax="47" xr10:uidLastSave="{00000000-0000-0000-0000-000000000000}"/>
  <bookViews>
    <workbookView xWindow="-120" yWindow="-120" windowWidth="29040" windowHeight="15840" firstSheet="3" activeTab="6" xr2:uid="{C1A76E1B-6690-4A12-AF95-1390E86B9A00}"/>
  </bookViews>
  <sheets>
    <sheet name="Sažetak" sheetId="1" r:id="rId1"/>
    <sheet name="Račun prihoda i rashoda" sheetId="2" r:id="rId2"/>
    <sheet name="Prihodi i rashodi po izvorima" sheetId="3" r:id="rId3"/>
    <sheet name="Rashodi prema funkcijskoj kl." sheetId="4" r:id="rId4"/>
    <sheet name="Račun financiranja" sheetId="5" r:id="rId5"/>
    <sheet name="Račun fin.po izvorima" sheetId="6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36" i="1" s="1"/>
  <c r="C27" i="1"/>
  <c r="C36" i="1"/>
  <c r="F36" i="1" l="1"/>
  <c r="B16" i="1"/>
  <c r="E16" i="1" s="1"/>
  <c r="B13" i="1"/>
  <c r="E18" i="1"/>
  <c r="E17" i="1"/>
  <c r="E15" i="1"/>
  <c r="E33" i="1"/>
  <c r="E14" i="1"/>
  <c r="E13" i="1"/>
  <c r="C59" i="2"/>
  <c r="F65" i="2"/>
  <c r="C29" i="2"/>
  <c r="B19" i="1" l="1"/>
  <c r="E19" i="1" s="1"/>
  <c r="B27" i="1"/>
  <c r="B34" i="1"/>
  <c r="C16" i="2"/>
  <c r="F16" i="2" s="1"/>
  <c r="F17" i="2"/>
  <c r="C45" i="2"/>
  <c r="F45" i="2" s="1"/>
  <c r="C49" i="2"/>
  <c r="F49" i="2" s="1"/>
  <c r="C51" i="2"/>
  <c r="C54" i="2"/>
  <c r="F54" i="2" s="1"/>
  <c r="C66" i="2"/>
  <c r="F66" i="2" s="1"/>
  <c r="C76" i="2"/>
  <c r="F76" i="2" s="1"/>
  <c r="C82" i="2"/>
  <c r="C81" i="2" s="1"/>
  <c r="F81" i="2" s="1"/>
  <c r="C86" i="2"/>
  <c r="C85" i="2" s="1"/>
  <c r="F85" i="2" s="1"/>
  <c r="C89" i="2"/>
  <c r="C88" i="2" s="1"/>
  <c r="F88" i="2" s="1"/>
  <c r="C93" i="2"/>
  <c r="F93" i="2" s="1"/>
  <c r="C98" i="2"/>
  <c r="F98" i="2" s="1"/>
  <c r="C101" i="2"/>
  <c r="C20" i="2"/>
  <c r="C23" i="2"/>
  <c r="C26" i="2"/>
  <c r="C25" i="2" s="1"/>
  <c r="C33" i="2"/>
  <c r="C32" i="2" s="1"/>
  <c r="C38" i="2"/>
  <c r="C13" i="2"/>
  <c r="F99" i="2"/>
  <c r="F97" i="2"/>
  <c r="F90" i="2"/>
  <c r="F87" i="2"/>
  <c r="F84" i="2"/>
  <c r="F83" i="2"/>
  <c r="F80" i="2"/>
  <c r="F79" i="2"/>
  <c r="F78" i="2"/>
  <c r="F77" i="2"/>
  <c r="F75" i="2"/>
  <c r="F74" i="2"/>
  <c r="F73" i="2"/>
  <c r="F72" i="2"/>
  <c r="F70" i="2"/>
  <c r="F69" i="2"/>
  <c r="F68" i="2"/>
  <c r="F67" i="2"/>
  <c r="F64" i="2"/>
  <c r="F63" i="2"/>
  <c r="F62" i="2"/>
  <c r="F61" i="2"/>
  <c r="F60" i="2"/>
  <c r="F59" i="2"/>
  <c r="F58" i="2"/>
  <c r="F57" i="2"/>
  <c r="F56" i="2"/>
  <c r="F55" i="2"/>
  <c r="F52" i="2"/>
  <c r="F51" i="2"/>
  <c r="F50" i="2"/>
  <c r="F48" i="2"/>
  <c r="F47" i="2"/>
  <c r="F46" i="2"/>
  <c r="F39" i="2"/>
  <c r="F34" i="2"/>
  <c r="F33" i="2"/>
  <c r="F32" i="2"/>
  <c r="F31" i="2"/>
  <c r="F29" i="2"/>
  <c r="F28" i="2"/>
  <c r="F27" i="2"/>
  <c r="F25" i="2"/>
  <c r="F24" i="2"/>
  <c r="F23" i="2"/>
  <c r="F21" i="2"/>
  <c r="F14" i="2"/>
  <c r="F13" i="2"/>
  <c r="C18" i="3"/>
  <c r="F18" i="3" s="1"/>
  <c r="C23" i="3"/>
  <c r="C21" i="3"/>
  <c r="C14" i="3"/>
  <c r="F14" i="3" s="1"/>
  <c r="C12" i="3"/>
  <c r="F12" i="3" s="1"/>
  <c r="C10" i="3"/>
  <c r="C43" i="3"/>
  <c r="F43" i="3" s="1"/>
  <c r="C41" i="3"/>
  <c r="F41" i="3" s="1"/>
  <c r="C38" i="3"/>
  <c r="F38" i="3" s="1"/>
  <c r="C34" i="3"/>
  <c r="F34" i="3" s="1"/>
  <c r="C32" i="3"/>
  <c r="F32" i="3" s="1"/>
  <c r="C30" i="3"/>
  <c r="F30" i="3" s="1"/>
  <c r="F44" i="3"/>
  <c r="F42" i="3"/>
  <c r="F40" i="3"/>
  <c r="F39" i="3"/>
  <c r="F36" i="3"/>
  <c r="F35" i="3"/>
  <c r="F33" i="3"/>
  <c r="F31" i="3"/>
  <c r="F24" i="3"/>
  <c r="F23" i="3"/>
  <c r="F22" i="3"/>
  <c r="F21" i="3"/>
  <c r="F20" i="3"/>
  <c r="F19" i="3"/>
  <c r="F16" i="3"/>
  <c r="F15" i="3"/>
  <c r="F13" i="3"/>
  <c r="F11" i="3"/>
  <c r="B9" i="4"/>
  <c r="B8" i="4" s="1"/>
  <c r="B36" i="1" l="1"/>
  <c r="E36" i="1" s="1"/>
  <c r="E34" i="1"/>
  <c r="F38" i="2"/>
  <c r="C37" i="2"/>
  <c r="F20" i="2"/>
  <c r="C19" i="2"/>
  <c r="F19" i="2" s="1"/>
  <c r="F26" i="2"/>
  <c r="F12" i="2"/>
  <c r="C12" i="2"/>
  <c r="F22" i="2"/>
  <c r="C22" i="2"/>
  <c r="C92" i="2"/>
  <c r="C44" i="2"/>
  <c r="F82" i="2"/>
  <c r="F89" i="2"/>
  <c r="C100" i="2"/>
  <c r="C53" i="2"/>
  <c r="F53" i="2" s="1"/>
  <c r="C11" i="2"/>
  <c r="C9" i="3"/>
  <c r="F9" i="3" s="1"/>
  <c r="F86" i="2"/>
  <c r="C29" i="3"/>
  <c r="F29" i="3" s="1"/>
  <c r="F10" i="3"/>
  <c r="E13" i="4"/>
  <c r="E11" i="4"/>
  <c r="E10" i="4"/>
  <c r="E9" i="4"/>
  <c r="E8" i="4"/>
  <c r="D108" i="7"/>
  <c r="D107" i="7"/>
  <c r="D185" i="7"/>
  <c r="G195" i="7"/>
  <c r="G191" i="7"/>
  <c r="D215" i="7"/>
  <c r="D209" i="7"/>
  <c r="D206" i="7"/>
  <c r="D202" i="7"/>
  <c r="D176" i="7"/>
  <c r="D222" i="7"/>
  <c r="D217" i="7" s="1"/>
  <c r="D110" i="7" s="1"/>
  <c r="D226" i="7"/>
  <c r="D225" i="7" s="1"/>
  <c r="D154" i="7"/>
  <c r="D153" i="7" s="1"/>
  <c r="D106" i="7" s="1"/>
  <c r="G160" i="7"/>
  <c r="G159" i="7"/>
  <c r="G158" i="7"/>
  <c r="D143" i="7"/>
  <c r="G144" i="7"/>
  <c r="G143" i="7"/>
  <c r="C36" i="2" l="1"/>
  <c r="F36" i="2" s="1"/>
  <c r="F37" i="2"/>
  <c r="C43" i="2"/>
  <c r="F44" i="2"/>
  <c r="C91" i="2"/>
  <c r="F91" i="2" s="1"/>
  <c r="F92" i="2"/>
  <c r="F11" i="2"/>
  <c r="C10" i="2"/>
  <c r="F10" i="2" s="1"/>
  <c r="D111" i="7"/>
  <c r="G111" i="7" s="1"/>
  <c r="D175" i="7"/>
  <c r="D79" i="7"/>
  <c r="D78" i="7" s="1"/>
  <c r="G80" i="7"/>
  <c r="G79" i="7"/>
  <c r="D72" i="7"/>
  <c r="G72" i="7" s="1"/>
  <c r="D67" i="7"/>
  <c r="G67" i="7" s="1"/>
  <c r="D146" i="7"/>
  <c r="D141" i="7"/>
  <c r="G141" i="7" s="1"/>
  <c r="D139" i="7"/>
  <c r="G139" i="7" s="1"/>
  <c r="D121" i="7"/>
  <c r="G121" i="7" s="1"/>
  <c r="D115" i="7"/>
  <c r="G115" i="7" s="1"/>
  <c r="D100" i="7"/>
  <c r="G100" i="7" s="1"/>
  <c r="D94" i="7"/>
  <c r="G94" i="7" s="1"/>
  <c r="D89" i="7"/>
  <c r="G89" i="7" s="1"/>
  <c r="D84" i="7"/>
  <c r="G84" i="7" s="1"/>
  <c r="D44" i="7"/>
  <c r="G44" i="7" s="1"/>
  <c r="D15" i="7"/>
  <c r="G237" i="7"/>
  <c r="G229" i="7"/>
  <c r="G228" i="7"/>
  <c r="G226" i="7"/>
  <c r="G225" i="7"/>
  <c r="G224" i="7"/>
  <c r="G223" i="7"/>
  <c r="G222" i="7"/>
  <c r="G220" i="7"/>
  <c r="G217" i="7"/>
  <c r="G214" i="7"/>
  <c r="G212" i="7"/>
  <c r="G211" i="7"/>
  <c r="G209" i="7"/>
  <c r="G208" i="7"/>
  <c r="G207" i="7"/>
  <c r="G206" i="7"/>
  <c r="G205" i="7"/>
  <c r="G204" i="7"/>
  <c r="G202" i="7"/>
  <c r="G201" i="7"/>
  <c r="G200" i="7"/>
  <c r="G199" i="7"/>
  <c r="G198" i="7"/>
  <c r="G197" i="7"/>
  <c r="G194" i="7"/>
  <c r="G193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4" i="7"/>
  <c r="G167" i="7"/>
  <c r="G166" i="7"/>
  <c r="G165" i="7"/>
  <c r="G163" i="7"/>
  <c r="G162" i="7"/>
  <c r="G157" i="7"/>
  <c r="G156" i="7"/>
  <c r="G155" i="7"/>
  <c r="G154" i="7"/>
  <c r="G153" i="7"/>
  <c r="G152" i="7"/>
  <c r="G151" i="7"/>
  <c r="G148" i="7"/>
  <c r="G142" i="7"/>
  <c r="G140" i="7"/>
  <c r="G138" i="7"/>
  <c r="G137" i="7"/>
  <c r="G135" i="7"/>
  <c r="G133" i="7"/>
  <c r="G132" i="7"/>
  <c r="G131" i="7"/>
  <c r="G130" i="7"/>
  <c r="G128" i="7"/>
  <c r="G127" i="7"/>
  <c r="G126" i="7"/>
  <c r="G125" i="7"/>
  <c r="G124" i="7"/>
  <c r="G123" i="7"/>
  <c r="G120" i="7"/>
  <c r="G119" i="7"/>
  <c r="G118" i="7"/>
  <c r="G117" i="7"/>
  <c r="G116" i="7"/>
  <c r="G110" i="7"/>
  <c r="G106" i="7"/>
  <c r="G103" i="7"/>
  <c r="G102" i="7"/>
  <c r="G101" i="7"/>
  <c r="G99" i="7"/>
  <c r="G98" i="7"/>
  <c r="G96" i="7"/>
  <c r="G95" i="7"/>
  <c r="G92" i="7"/>
  <c r="G91" i="7"/>
  <c r="G90" i="7"/>
  <c r="G88" i="7"/>
  <c r="G87" i="7"/>
  <c r="G86" i="7"/>
  <c r="G85" i="7"/>
  <c r="G76" i="7"/>
  <c r="G75" i="7"/>
  <c r="G74" i="7"/>
  <c r="G71" i="7"/>
  <c r="G70" i="7"/>
  <c r="G69" i="7"/>
  <c r="G68" i="7"/>
  <c r="G64" i="7"/>
  <c r="G58" i="7"/>
  <c r="G56" i="7"/>
  <c r="G53" i="7"/>
  <c r="G47" i="7"/>
  <c r="G46" i="7"/>
  <c r="G45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H240" i="7"/>
  <c r="H239" i="7"/>
  <c r="H238" i="7"/>
  <c r="H237" i="7"/>
  <c r="H232" i="7"/>
  <c r="H231" i="7"/>
  <c r="H230" i="7"/>
  <c r="H229" i="7"/>
  <c r="H226" i="7"/>
  <c r="H225" i="7"/>
  <c r="H224" i="7"/>
  <c r="H222" i="7"/>
  <c r="H220" i="7"/>
  <c r="H218" i="7"/>
  <c r="H217" i="7"/>
  <c r="H215" i="7"/>
  <c r="H214" i="7"/>
  <c r="H212" i="7"/>
  <c r="H209" i="7"/>
  <c r="H208" i="7"/>
  <c r="H206" i="7"/>
  <c r="H204" i="7"/>
  <c r="H202" i="7"/>
  <c r="H200" i="7"/>
  <c r="H198" i="7"/>
  <c r="H194" i="7"/>
  <c r="H188" i="7"/>
  <c r="H185" i="7"/>
  <c r="H184" i="7"/>
  <c r="H182" i="7"/>
  <c r="H179" i="7"/>
  <c r="H176" i="7"/>
  <c r="H175" i="7"/>
  <c r="H174" i="7"/>
  <c r="H172" i="7"/>
  <c r="H171" i="7"/>
  <c r="H169" i="7"/>
  <c r="H168" i="7"/>
  <c r="H167" i="7"/>
  <c r="H165" i="7"/>
  <c r="H162" i="7"/>
  <c r="H156" i="7"/>
  <c r="H154" i="7"/>
  <c r="H153" i="7"/>
  <c r="H151" i="7"/>
  <c r="H148" i="7"/>
  <c r="H146" i="7"/>
  <c r="H139" i="7"/>
  <c r="H138" i="7"/>
  <c r="H135" i="7"/>
  <c r="H132" i="7"/>
  <c r="H130" i="7"/>
  <c r="H127" i="7"/>
  <c r="H124" i="7"/>
  <c r="H121" i="7"/>
  <c r="H120" i="7"/>
  <c r="H117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2" i="7"/>
  <c r="H100" i="7"/>
  <c r="H98" i="7"/>
  <c r="H96" i="7"/>
  <c r="H94" i="7"/>
  <c r="H93" i="7"/>
  <c r="H91" i="7"/>
  <c r="H89" i="7"/>
  <c r="H87" i="7"/>
  <c r="H84" i="7"/>
  <c r="H83" i="7"/>
  <c r="H82" i="7"/>
  <c r="H81" i="7"/>
  <c r="H76" i="7"/>
  <c r="H74" i="7"/>
  <c r="H72" i="7"/>
  <c r="H70" i="7"/>
  <c r="H67" i="7"/>
  <c r="H66" i="7"/>
  <c r="H65" i="7"/>
  <c r="H64" i="7"/>
  <c r="H58" i="7"/>
  <c r="H56" i="7"/>
  <c r="H53" i="7"/>
  <c r="H51" i="7"/>
  <c r="H50" i="7"/>
  <c r="H49" i="7"/>
  <c r="H46" i="7"/>
  <c r="H44" i="7"/>
  <c r="H42" i="7"/>
  <c r="H37" i="7"/>
  <c r="H28" i="7"/>
  <c r="H26" i="7"/>
  <c r="H23" i="7"/>
  <c r="H20" i="7"/>
  <c r="H17" i="7"/>
  <c r="H15" i="7"/>
  <c r="H14" i="7"/>
  <c r="H13" i="7"/>
  <c r="H12" i="7"/>
  <c r="H11" i="7"/>
  <c r="H10" i="7"/>
  <c r="H9" i="7"/>
  <c r="H8" i="7"/>
  <c r="H7" i="7"/>
  <c r="F43" i="2" l="1"/>
  <c r="C42" i="2"/>
  <c r="F42" i="2" s="1"/>
  <c r="G175" i="7"/>
  <c r="D109" i="7"/>
  <c r="G109" i="7" s="1"/>
  <c r="G146" i="7"/>
  <c r="D114" i="7"/>
  <c r="D66" i="7"/>
  <c r="G114" i="7"/>
  <c r="D83" i="7"/>
  <c r="G83" i="7" s="1"/>
  <c r="D93" i="7"/>
  <c r="D14" i="7"/>
  <c r="G15" i="7"/>
  <c r="G93" i="7" l="1"/>
  <c r="D11" i="7"/>
  <c r="G11" i="7" s="1"/>
  <c r="D105" i="7"/>
  <c r="D113" i="7"/>
  <c r="D13" i="7"/>
  <c r="D10" i="7"/>
  <c r="G10" i="7" s="1"/>
  <c r="D65" i="7"/>
  <c r="G65" i="7" s="1"/>
  <c r="D9" i="7"/>
  <c r="G9" i="7" s="1"/>
  <c r="G66" i="7"/>
  <c r="G14" i="7"/>
  <c r="D77" i="7"/>
  <c r="G77" i="7" s="1"/>
  <c r="G78" i="7"/>
  <c r="D82" i="7"/>
  <c r="D81" i="7" s="1"/>
  <c r="G81" i="7" s="1"/>
  <c r="D112" i="7" l="1"/>
  <c r="G112" i="7" s="1"/>
  <c r="G113" i="7"/>
  <c r="G13" i="7"/>
  <c r="D12" i="7"/>
  <c r="D104" i="7"/>
  <c r="G105" i="7"/>
  <c r="G82" i="7"/>
  <c r="D8" i="7" l="1"/>
  <c r="G8" i="7" s="1"/>
  <c r="G12" i="7"/>
  <c r="D7" i="7"/>
  <c r="G7" i="7" s="1"/>
  <c r="G104" i="7"/>
</calcChain>
</file>

<file path=xl/sharedStrings.xml><?xml version="1.0" encoding="utf-8"?>
<sst xmlns="http://schemas.openxmlformats.org/spreadsheetml/2006/main" count="760" uniqueCount="301">
  <si>
    <t>1. OPĆI DIO</t>
  </si>
  <si>
    <t>1.1. SAŽETAK RAČUNA PRIHODA I RASHODA I RAČUNA FINANCIRANJA</t>
  </si>
  <si>
    <t>A) SAŽETAK RAČUNA PRIHODA I RASHODA</t>
  </si>
  <si>
    <t>Brojčana oznaka i naziv</t>
  </si>
  <si>
    <t>Ostvarenje / izvršenje
30.6.2024.</t>
  </si>
  <si>
    <t>Ostvarenje / izvršenje
30.6.2025.</t>
  </si>
  <si>
    <t>Indeks
 4 / 2</t>
  </si>
  <si>
    <t>Indeks
 4 / 3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</si>
  <si>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</si>
  <si>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</si>
  <si>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</si>
  <si>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</si>
  <si>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</si>
  <si>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</si>
  <si>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- VIŠAK / MANJAK</t>
  </si>
  <si>
    <t>B) SAŽETAK RAČUNA FINANCIRANJA</t>
  </si>
  <si>
    <t>Indeks
4 / 2</t>
  </si>
  <si>
    <t>8 PRIMICI OD FINANCIJSKE IMOVINE I ZADUŽIVANJA</t>
  </si>
  <si>
    <t>5 IZDACI ZA FINANCIJSKU IMOVINU I OTPLATE ZAJMOVA</t>
  </si>
  <si>
    <t>NETO FINANCIRANJE</t>
  </si>
  <si>
    <t>C) PRENESENI VIŠAK ILI PRENESENI MANJAK</t>
  </si>
  <si>
    <t>92 UKUPAN DONOS VIŠKA / MANJKA IZ PRETHODNIH GODINA*</t>
  </si>
  <si>
    <t>92 VIŠAK / MANJAK IZ PRETHODNIH GODINA KOJI ĆE SE RASPOREDITI / POKRITI</t>
  </si>
  <si>
    <t>VIŠAK / MANJAK + NETO FINANCIRANJE + PRENESENI REZULTAT</t>
  </si>
  <si>
    <t xml:space="preserve">Napomena:
* Redak UKUPAN DONOS VIŠKA / MANJKA IZ PRETHODNIH GODINA služi kao informacija i ne uzima se u obzir kod uravnoteženja proračuna, već se proračun uravnotežuje retkom VIŠAK / MANJAK IZ PRETHODNIH GODINA KOJI ĆE SE POKRITI / RASPOREDITI.
</t>
  </si>
  <si>
    <t>1.2. RAČUN PRIHODA I RASHODA</t>
  </si>
  <si>
    <t xml:space="preserve">1.2.1. IZVJEŠTAJ O PRIHODIMA I RASHODIMA PREMA EKONOMSKOJ KLASIFIKACIJI </t>
  </si>
  <si>
    <t>Ostvarenje / izvršenje 
30.6.2024.</t>
  </si>
  <si>
    <t>Ostvarenje / izvršenje 
30.6.2025.</t>
  </si>
  <si>
    <t>UKUPNO PRIHODI</t>
  </si>
  <si>
    <t>6</t>
  </si>
  <si>
    <t>Prihodi poslovanja</t>
  </si>
  <si>
    <t>63</t>
  </si>
  <si>
    <t>Pomoći iz inozemstva i od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</si>
  <si>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</si>
  <si>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</si>
  <si>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</si>
  <si>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</si>
  <si>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</si>
  <si>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</si>
  <si>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</si>
  <si>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temeljem prijenosa EU sredstava</t>
  </si>
  <si>
    <t>6382</t>
  </si>
  <si>
    <t>Kapitalne pomoći temeljem prijenosa EU sredstava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</si>
  <si>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</si>
  <si>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</si>
  <si>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</si>
  <si>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</si>
  <si>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</si>
  <si>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</si>
  <si>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</si>
  <si>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</si>
  <si>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</si>
  <si>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</si>
  <si>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</si>
  <si>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 xml:space="preserve">Ostali nespomenuti prihodi </t>
  </si>
  <si>
    <t>66</t>
  </si>
  <si>
    <t>Prihodi od prodaje proizvoda i robe te pruženih usluga, prihodi od donacija te povrati po protestiranim jamstvima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</si>
  <si>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</si>
  <si>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</si>
  <si>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</si>
  <si>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</si>
  <si>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</si>
  <si>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</si>
  <si>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</si>
  <si>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 te povrat donacija i kapitalnih pomoći po protestiranim jamstvima</t>
  </si>
  <si>
    <t>6631</t>
  </si>
  <si>
    <t>Tekuće donacije</t>
  </si>
  <si>
    <t>67</t>
  </si>
  <si>
    <t>Prihodi iz nadležnog proračuna i od HZZO-a temeljem ugovornih obveza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</si>
  <si>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</si>
  <si>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</si>
  <si>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</si>
  <si>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</si>
  <si>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</si>
  <si>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</si>
  <si>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7</t>
  </si>
  <si>
    <t>Prihodi od prodaje nefinancijske imovine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</si>
  <si>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</si>
  <si>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</si>
  <si>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</si>
  <si>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</si>
  <si>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</si>
  <si>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</si>
  <si>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UKUPNO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</si>
  <si>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</si>
  <si>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</si>
  <si>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</si>
  <si>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</si>
  <si>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</si>
  <si>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</si>
  <si>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</si>
  <si>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</si>
  <si>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</si>
  <si>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</si>
  <si>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</si>
  <si>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</si>
  <si>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</si>
  <si>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</si>
  <si>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</si>
  <si>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</si>
  <si>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</si>
  <si>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</si>
  <si>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</si>
  <si>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</si>
  <si>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</si>
  <si>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</si>
  <si>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</si>
  <si>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</si>
  <si>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</si>
  <si>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</si>
  <si>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</si>
  <si>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</si>
  <si>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</si>
  <si>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</si>
  <si>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</si>
  <si>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</si>
  <si>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</si>
  <si>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</si>
  <si>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</si>
  <si>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</si>
  <si>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</si>
  <si>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</si>
  <si>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</si>
  <si>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</si>
  <si>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</si>
  <si>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</si>
  <si>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autogume</t>
  </si>
  <si>
    <t>323</t>
  </si>
  <si>
    <t>Rashodi za usluge</t>
  </si>
  <si>
    <t>3231</t>
  </si>
  <si>
    <t>Usluge telefona, interneta,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</si>
  <si>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</si>
  <si>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</si>
  <si>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</si>
  <si>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</si>
  <si>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</si>
  <si>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</si>
  <si>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</si>
  <si>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</si>
  <si>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</si>
  <si>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</si>
  <si>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</si>
  <si>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</si>
  <si>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</si>
  <si>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</si>
  <si>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</si>
  <si>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</si>
  <si>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</si>
  <si>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</si>
  <si>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</si>
  <si>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predstavničkih i izvršnih tijela, povjerenstava i slično</t>
  </si>
  <si>
    <t>3294</t>
  </si>
  <si>
    <t>Članarine i norme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</si>
  <si>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</si>
  <si>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</si>
  <si>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</si>
  <si>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</si>
  <si>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</si>
  <si>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</si>
  <si>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</si>
  <si>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</si>
  <si>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</si>
  <si>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</si>
  <si>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</si>
  <si>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</si>
  <si>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</si>
  <si>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</si>
  <si>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</si>
  <si>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</si>
  <si>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</si>
  <si>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</si>
  <si>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Rashodi za donacije, kazne, naknade šteta i kapitalne pomoći</t>
  </si>
  <si>
    <t>381</t>
  </si>
  <si>
    <t>3812</t>
  </si>
  <si>
    <t>Tekuće donacije u naravi</t>
  </si>
  <si>
    <t>4</t>
  </si>
  <si>
    <t>Rashodi za nabavu nefinancijske imovine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</si>
  <si>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</si>
  <si>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</si>
  <si>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</si>
  <si>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</si>
  <si>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</si>
  <si>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</si>
  <si>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</si>
  <si>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</si>
  <si>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4226</t>
  </si>
  <si>
    <t>Sportska i glazbena oprema</t>
  </si>
  <si>
    <t>4227</t>
  </si>
  <si>
    <t>Uređaji, strojevi i oprema za ostale namjene</t>
  </si>
  <si>
    <t>424</t>
  </si>
  <si>
    <t>Knjige, umjetnička djela i ostale izložbene vrijednosti</t>
  </si>
  <si>
    <t>4241</t>
  </si>
  <si>
    <t>Knjige</t>
  </si>
  <si>
    <t>45</t>
  </si>
  <si>
    <t>Rashodi za dodatna ulaganja na nefinancijskoj imovini</t>
  </si>
  <si>
    <t>451</t>
  </si>
  <si>
    <t>Dodatna ulaganja na građevinskim objektima</t>
  </si>
  <si>
    <t>4511</t>
  </si>
  <si>
    <t>1.2.2. IZVJEŠTAJ O PRIHODIMA I RASHODIMA PREMA IZVORIMA FINANCIRANJA</t>
  </si>
  <si>
    <t xml:space="preserve"> </t>
  </si>
  <si>
    <t>Ostvarenje / izvršenje 30.6.2024.</t>
  </si>
  <si>
    <t>Ostvarenje / izvršenje 30.6.2025.</t>
  </si>
  <si>
    <t>Indeks 
4 / 2</t>
  </si>
  <si>
    <t>1</t>
  </si>
  <si>
    <t>OPĆI PRIHODI I PRIMICI</t>
  </si>
  <si>
    <t>11</t>
  </si>
  <si>
    <t>VLASTITI PRIHODI</t>
  </si>
  <si>
    <t xml:space="preserve">VLASTITI PRIHODI </t>
  </si>
  <si>
    <t>PRIHODI ZA POSEBNE NAMJENE</t>
  </si>
  <si>
    <t>43</t>
  </si>
  <si>
    <t>44</t>
  </si>
  <si>
    <t>DECENTRALIZIRANA SREDSTVA</t>
  </si>
  <si>
    <t>46</t>
  </si>
  <si>
    <t>NAMJENSKI PRIHODI I PRIMICI</t>
  </si>
  <si>
    <t>5</t>
  </si>
  <si>
    <t>POMOĆI</t>
  </si>
  <si>
    <t>51</t>
  </si>
  <si>
    <t>POMOĆI EU</t>
  </si>
  <si>
    <t>52</t>
  </si>
  <si>
    <t>OSTALE POMOĆI</t>
  </si>
  <si>
    <t>DONACIJE</t>
  </si>
  <si>
    <t>61</t>
  </si>
  <si>
    <t>TEKUĆE DONACIJE</t>
  </si>
  <si>
    <t>PRIHODI OD PRODAJE NEFINANCIJSKE IMOVINE</t>
  </si>
  <si>
    <t>71</t>
  </si>
  <si>
    <t>PRIHODI OD PRODAJE ILI ZAMJENE NEFINANCIJSKE IMOVINE I NAKNADE S NASLOVA OSIGURANJA</t>
  </si>
  <si>
    <t>1.2.3. IZVJEŠTAJ O RASHODIMA PREMA FUNKCIJSKOJ KLASIFIKACIJI</t>
  </si>
  <si>
    <t>Izvršenje 
30.6.2024.</t>
  </si>
  <si>
    <t>Izvršenje 30.6.2025.</t>
  </si>
  <si>
    <t>Indeks
4 / 3</t>
  </si>
  <si>
    <t>09 Obrazovanje</t>
  </si>
  <si>
    <t>091 Predškolsko i osnovno obrazovanje</t>
  </si>
  <si>
    <t>096 Dodatne usluge u obrazovanju</t>
  </si>
  <si>
    <t>097 Istraživanje i razvoj obrazovanja</t>
  </si>
  <si>
    <t>098 Usluge obrazovanja koje nisu drugdje svrstane</t>
  </si>
  <si>
    <t>1.3. RAČUN FINANCIRANJA</t>
  </si>
  <si>
    <t>1.3.1. IZVJEŠTAJ RAČUNA FINANCIRANJA PREMA EKONOMSKOJ KLASIFIKACIJI</t>
  </si>
  <si>
    <t>1.3.2. IZVJEŠTAJ RAČUNA FINANCIRANJA PREMA IZVORIMA FINANCIRANJA</t>
  </si>
  <si>
    <t>2. POSEBNI DIO
2.1. IZVJEŠTAJ PO PROGRAMSKOJ KLASIFIKACIJI</t>
  </si>
  <si>
    <t xml:space="preserve">UKUPNO : </t>
  </si>
  <si>
    <t>GLAVA    50001</t>
  </si>
  <si>
    <t>ODSJEK ZA OBRAZOVANJE I KULTURU</t>
  </si>
  <si>
    <t>Izvor financiranja   11</t>
  </si>
  <si>
    <t>Izvor financiranja   44</t>
  </si>
  <si>
    <t>Izvor financiranja   51</t>
  </si>
  <si>
    <t>PROGRAM    1013</t>
  </si>
  <si>
    <t>ŠKOLSTVO</t>
  </si>
  <si>
    <t>Aktivnost A101301</t>
  </si>
  <si>
    <t>OSNOVNO ŠKOLSTVO - DECENTRALIZIRANA SREDSTVA</t>
  </si>
  <si>
    <t>3227</t>
  </si>
  <si>
    <t>Službena, radna i zaštitna odjeća i obuća</t>
  </si>
  <si>
    <t>Aktivnost A101304</t>
  </si>
  <si>
    <t>NATJECANJA UČENIKA</t>
  </si>
  <si>
    <t>Aktivnost A101305</t>
  </si>
  <si>
    <t>KAPITALNI IZDACI ZA OSNOVNE ŠKOLE - DECENTRALIZIRANA SREDSTVA</t>
  </si>
  <si>
    <t>Aktivnost A101319</t>
  </si>
  <si>
    <t>PROGRAM    1001</t>
  </si>
  <si>
    <t>TEKUĆI IZDACI - OBRAZOVANJE, KULTURA I SPORT</t>
  </si>
  <si>
    <t>Tekući projekt T100117</t>
  </si>
  <si>
    <t>PROJEKT "ŠKOLE JEDNAKIH MOGUĆNOSTI"</t>
  </si>
  <si>
    <t>GLAVA    50003</t>
  </si>
  <si>
    <t>OSTALI IZDACI ZA OSNOVNE ŠKOLE</t>
  </si>
  <si>
    <t>Izvor financiranja   31</t>
  </si>
  <si>
    <t>Izvor financiranja   43</t>
  </si>
  <si>
    <t>Izvor financiranja   46</t>
  </si>
  <si>
    <t>Izvor financiranja   52</t>
  </si>
  <si>
    <t>Izvor financiranja   61</t>
  </si>
  <si>
    <t>Izvor financiranja   71</t>
  </si>
  <si>
    <t>Aktivnost A101314</t>
  </si>
  <si>
    <t>OSTALI IZDACI ZA OSNOVNE ŠKOLE (IZVOR FINANCIRANJA VLASTITI I OSTALI PRIHODI)</t>
  </si>
  <si>
    <t>3722</t>
  </si>
  <si>
    <t>Naknade građanima i kućanstvima u naravi</t>
  </si>
  <si>
    <t>GLAVA    90102</t>
  </si>
  <si>
    <t>ODSJEK ZA UPRAVLJANJE PROJEKTIMA I INVESTICIJE</t>
  </si>
  <si>
    <t>ŠKOLSTVO - MEĐ. SURADNJA IINV. 901</t>
  </si>
  <si>
    <t>Kapitalni projekt K101305</t>
  </si>
  <si>
    <t>OSNOVNA ŠKOLA NEDELIŠĆE- IZRADA PROJEKTNO-TEHNIČKE DOKUMENTACIJE</t>
  </si>
  <si>
    <t>Kapitalni projekt K101326</t>
  </si>
  <si>
    <t>ENERGETSKA OBNOVA PŠ DUNJKOVEC</t>
  </si>
  <si>
    <t>Plan za 2025. godinu</t>
  </si>
  <si>
    <t>Indeks 
4 / 3</t>
  </si>
  <si>
    <t>GRAĐANSKI ODGOJ</t>
  </si>
  <si>
    <t>Aktivnost A101343</t>
  </si>
  <si>
    <t>POMOĆNICI U NASTAVI</t>
  </si>
  <si>
    <t>Materijal i dijelovi za tekuće i investicijsko održ.</t>
  </si>
  <si>
    <t>OSNOVNA ŠKOLA NEDELIŠĆE</t>
  </si>
  <si>
    <t>U Nedelišću, 10.7.2025.</t>
  </si>
  <si>
    <t>Predsjednik Školskog odbora:</t>
  </si>
  <si>
    <t>Nikola Bistrović</t>
  </si>
  <si>
    <t>Ravnatelj:</t>
  </si>
  <si>
    <t>Ivica Paić, prof.</t>
  </si>
  <si>
    <t>Plan za
 2025. godinu</t>
  </si>
  <si>
    <t>Izvršenje 
30.6.2025.</t>
  </si>
  <si>
    <t>Plan za 
2025. godinu</t>
  </si>
  <si>
    <t>6381</t>
  </si>
  <si>
    <t>Tekuće pomoći temeljem prijenosa EU sredstava</t>
  </si>
  <si>
    <t>6632</t>
  </si>
  <si>
    <t>Kapitalne donacije</t>
  </si>
  <si>
    <t>POLUGODIŠNJI IZVJEŠTAJ O IZVRŠENJU FINANCIJSKOG PLANA ZA 2025. GODINU</t>
  </si>
  <si>
    <t xml:space="preserve">OSNOVNA ŠKOLA NEDELIŠĆE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</si>
</sst>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7"/>
      <name val="Calibri"/>
      <family val="2"/>
      <charset val="238"/>
      <scheme val="minor"/>
    </font>
    <font>
      <i/>
      <sz val="7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  <charset val="238"/>
    </font>
    <font>
      <sz val="11"/>
      <name val="Calibri Light"/>
      <family val="2"/>
      <charset val="238"/>
    </font>
    <font>
      <i/>
      <sz val="7"/>
      <name val="Calibri Light"/>
      <family val="2"/>
      <charset val="238"/>
    </font>
    <font>
      <b/>
      <sz val="12"/>
      <name val="Calibri Light"/>
      <family val="2"/>
      <charset val="238"/>
      <scheme val="major"/>
    </font>
    <font>
      <b/>
      <i/>
      <sz val="12"/>
      <name val="Calibri Light"/>
      <family val="2"/>
      <charset val="238"/>
      <scheme val="major"/>
    </font>
    <font>
      <b/>
      <sz val="9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i/>
      <sz val="8"/>
      <name val="Calibri Light"/>
      <family val="2"/>
      <charset val="238"/>
    </font>
    <font>
      <i/>
      <sz val="8"/>
      <name val="Calibri Light"/>
      <family val="2"/>
      <charset val="238"/>
      <scheme val="major"/>
    </font>
    <font>
      <i/>
      <sz val="8"/>
      <name val="Calibri"/>
      <family val="2"/>
      <charset val="238"/>
      <scheme val="minor"/>
    </font>
    <font>
      <i/>
      <sz val="7"/>
      <name val="Calibri Light"/>
      <family val="2"/>
      <charset val="238"/>
      <scheme val="major"/>
    </font>
    <font>
      <b/>
      <i/>
      <sz val="7"/>
      <name val="Calibri Light"/>
      <family val="2"/>
      <charset val="238"/>
      <scheme val="major"/>
    </font>
    <font>
      <i/>
      <sz val="6"/>
      <name val="Arial"/>
      <family val="2"/>
      <charset val="238"/>
    </font>
    <font>
      <sz val="7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A9A9A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49" fontId="3" fillId="2" borderId="2" xfId="0" applyNumberFormat="1" applyFont="1" applyFill="1" applyBorder="1" applyAlignment="1">
      <alignment horizontal="center" vertical="center" wrapText="1" shrinkToFit="1" readingOrder="1"/>
    </xf>
    <xf numFmtId="0" fontId="3" fillId="0" borderId="2" xfId="0" applyFont="1" applyBorder="1" applyAlignment="1">
      <alignment horizontal="center" vertical="center" wrapText="1" shrinkToFit="1" readingOrder="1"/>
    </xf>
    <xf numFmtId="4" fontId="3" fillId="0" borderId="4" xfId="0" applyNumberFormat="1" applyFont="1" applyBorder="1" applyAlignment="1">
      <alignment horizontal="right" vertical="center" wrapText="1" shrinkToFit="1" readingOrder="1"/>
    </xf>
    <xf numFmtId="4" fontId="4" fillId="0" borderId="4" xfId="0" applyNumberFormat="1" applyFont="1" applyBorder="1" applyAlignment="1">
      <alignment horizontal="right" vertical="center" wrapText="1" shrinkToFit="1" readingOrder="1"/>
    </xf>
    <xf numFmtId="4" fontId="5" fillId="0" borderId="4" xfId="0" applyNumberFormat="1" applyFont="1" applyBorder="1" applyAlignment="1">
      <alignment horizontal="right" vertical="center" wrapText="1" shrinkToFit="1" readingOrder="1"/>
    </xf>
    <xf numFmtId="49" fontId="3" fillId="0" borderId="4" xfId="0" applyNumberFormat="1" applyFont="1" applyBorder="1" applyAlignment="1">
      <alignment horizontal="left" vertical="center" wrapText="1" shrinkToFit="1" readingOrder="1"/>
    </xf>
    <xf numFmtId="49" fontId="4" fillId="0" borderId="4" xfId="0" applyNumberFormat="1" applyFont="1" applyBorder="1" applyAlignment="1">
      <alignment horizontal="left" vertical="center" wrapText="1" shrinkToFit="1" readingOrder="1"/>
    </xf>
    <xf numFmtId="49" fontId="5" fillId="0" borderId="4" xfId="0" applyNumberFormat="1" applyFont="1" applyBorder="1" applyAlignment="1">
      <alignment horizontal="left" vertical="center" wrapText="1" shrinkToFit="1" readingOrder="1"/>
    </xf>
    <xf numFmtId="0" fontId="6" fillId="0" borderId="0" xfId="0" applyFont="1"/>
    <xf numFmtId="49" fontId="7" fillId="2" borderId="2" xfId="0" applyNumberFormat="1" applyFont="1" applyFill="1" applyBorder="1" applyAlignment="1">
      <alignment horizontal="center" vertical="center" wrapText="1" shrinkToFit="1" readingOrder="1"/>
    </xf>
    <xf numFmtId="4" fontId="1" fillId="0" borderId="0" xfId="0" applyNumberFormat="1" applyFont="1"/>
    <xf numFmtId="4" fontId="2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49" fontId="5" fillId="0" borderId="0" xfId="0" applyNumberFormat="1" applyFont="1" applyBorder="1" applyAlignment="1">
      <alignment horizontal="left" vertical="center" wrapText="1" shrinkToFit="1" readingOrder="1"/>
    </xf>
    <xf numFmtId="4" fontId="5" fillId="0" borderId="0" xfId="0" applyNumberFormat="1" applyFont="1" applyBorder="1" applyAlignment="1">
      <alignment horizontal="right" vertical="center" wrapText="1" shrinkToFit="1" readingOrder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6" fillId="0" borderId="4" xfId="0" applyFont="1" applyBorder="1" applyAlignment="1">
      <alignment horizontal="center" vertical="center" wrapText="1" shrinkToFit="1" readingOrder="1"/>
    </xf>
    <xf numFmtId="0" fontId="3" fillId="0" borderId="1" xfId="0" applyFont="1" applyBorder="1" applyAlignment="1">
      <alignment horizontal="left" vertical="center" wrapText="1" shrinkToFit="1" readingOrder="1"/>
    </xf>
    <xf numFmtId="49" fontId="3" fillId="0" borderId="2" xfId="0" applyNumberFormat="1" applyFont="1" applyBorder="1" applyAlignment="1">
      <alignment horizontal="left" vertical="center" wrapText="1" shrinkToFit="1" readingOrder="1"/>
    </xf>
    <xf numFmtId="4" fontId="3" fillId="0" borderId="2" xfId="0" applyNumberFormat="1" applyFont="1" applyBorder="1" applyAlignment="1">
      <alignment horizontal="right" vertical="center" wrapText="1" shrinkToFit="1" readingOrder="1"/>
    </xf>
    <xf numFmtId="0" fontId="4" fillId="0" borderId="1" xfId="0" applyFont="1" applyBorder="1" applyAlignment="1">
      <alignment horizontal="left" vertical="center" wrapText="1" shrinkToFit="1" readingOrder="1"/>
    </xf>
    <xf numFmtId="0" fontId="4" fillId="0" borderId="2" xfId="0" applyFont="1" applyBorder="1" applyAlignment="1">
      <alignment horizontal="left" vertical="center" wrapText="1" shrinkToFit="1" readingOrder="1"/>
    </xf>
    <xf numFmtId="4" fontId="4" fillId="0" borderId="2" xfId="0" applyNumberFormat="1" applyFont="1" applyBorder="1" applyAlignment="1">
      <alignment horizontal="right" vertical="center" wrapText="1" shrinkToFit="1" readingOrder="1"/>
    </xf>
    <xf numFmtId="0" fontId="5" fillId="0" borderId="1" xfId="0" applyFont="1" applyBorder="1" applyAlignment="1">
      <alignment horizontal="left" vertical="center" wrapText="1" shrinkToFit="1" readingOrder="1"/>
    </xf>
    <xf numFmtId="0" fontId="5" fillId="0" borderId="2" xfId="0" applyFont="1" applyBorder="1" applyAlignment="1">
      <alignment horizontal="left" vertical="center" wrapText="1" shrinkToFit="1" readingOrder="1"/>
    </xf>
    <xf numFmtId="4" fontId="5" fillId="0" borderId="2" xfId="0" applyNumberFormat="1" applyFont="1" applyBorder="1" applyAlignment="1">
      <alignment horizontal="right" vertical="center" wrapText="1" shrinkToFit="1" readingOrder="1"/>
    </xf>
    <xf numFmtId="0" fontId="3" fillId="0" borderId="3" xfId="0" applyFont="1" applyBorder="1" applyAlignment="1">
      <alignment horizontal="left" vertical="center" wrapText="1" shrinkToFit="1" readingOrder="1"/>
    </xf>
    <xf numFmtId="0" fontId="3" fillId="0" borderId="4" xfId="0" applyFont="1" applyBorder="1" applyAlignment="1">
      <alignment horizontal="left" vertical="center" wrapText="1" shrinkToFit="1" readingOrder="1"/>
    </xf>
    <xf numFmtId="0" fontId="5" fillId="0" borderId="3" xfId="0" applyFont="1" applyBorder="1" applyAlignment="1">
      <alignment horizontal="left" vertical="center" wrapText="1" shrinkToFit="1" readingOrder="1"/>
    </xf>
    <xf numFmtId="0" fontId="5" fillId="0" borderId="4" xfId="0" applyFont="1" applyBorder="1" applyAlignment="1">
      <alignment horizontal="left" vertical="center" wrapText="1" shrinkToFit="1" readingOrder="1"/>
    </xf>
    <xf numFmtId="0" fontId="5" fillId="0" borderId="4" xfId="0" applyFont="1" applyBorder="1" applyAlignment="1">
      <alignment horizontal="right" vertical="center" wrapText="1" shrinkToFit="1" readingOrder="1"/>
    </xf>
    <xf numFmtId="0" fontId="3" fillId="2" borderId="1" xfId="0" applyFont="1" applyFill="1" applyBorder="1" applyAlignment="1">
      <alignment horizontal="center" vertical="center" wrapText="1" shrinkToFit="1" readingOrder="1"/>
    </xf>
    <xf numFmtId="0" fontId="3" fillId="0" borderId="3" xfId="0" applyFont="1" applyBorder="1" applyAlignment="1">
      <alignment horizontal="center" vertical="center" wrapText="1" shrinkToFit="1" readingOrder="1"/>
    </xf>
    <xf numFmtId="0" fontId="3" fillId="0" borderId="4" xfId="0" applyFont="1" applyBorder="1" applyAlignment="1">
      <alignment horizontal="center" vertical="center" wrapText="1" shrinkToFit="1" readingOrder="1"/>
    </xf>
    <xf numFmtId="49" fontId="3" fillId="0" borderId="3" xfId="0" applyNumberFormat="1" applyFont="1" applyBorder="1" applyAlignment="1">
      <alignment horizontal="left" vertical="center" wrapText="1" shrinkToFit="1" readingOrder="1"/>
    </xf>
    <xf numFmtId="49" fontId="4" fillId="0" borderId="3" xfId="0" applyNumberFormat="1" applyFont="1" applyBorder="1" applyAlignment="1">
      <alignment horizontal="left" vertical="center" wrapText="1" shrinkToFit="1" readingOrder="1"/>
    </xf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7" fillId="0" borderId="4" xfId="0" applyFont="1" applyBorder="1" applyAlignment="1">
      <alignment horizontal="center" vertical="center" wrapText="1" shrinkToFit="1" readingOrder="1"/>
    </xf>
    <xf numFmtId="0" fontId="7" fillId="0" borderId="2" xfId="0" applyFont="1" applyBorder="1" applyAlignment="1">
      <alignment horizontal="right" vertical="center" wrapText="1" shrinkToFit="1" readingOrder="1"/>
    </xf>
    <xf numFmtId="4" fontId="7" fillId="0" borderId="2" xfId="0" applyNumberFormat="1" applyFont="1" applyBorder="1" applyAlignment="1">
      <alignment horizontal="right" vertical="center" wrapText="1" shrinkToFit="1" readingOrder="1"/>
    </xf>
    <xf numFmtId="0" fontId="7" fillId="0" borderId="4" xfId="0" applyFont="1" applyBorder="1" applyAlignment="1">
      <alignment horizontal="right" vertical="center" wrapText="1" shrinkToFit="1" readingOrder="1"/>
    </xf>
    <xf numFmtId="49" fontId="4" fillId="0" borderId="1" xfId="0" applyNumberFormat="1" applyFont="1" applyBorder="1" applyAlignment="1">
      <alignment horizontal="left" vertical="center" wrapText="1" shrinkToFit="1" readingOrder="1"/>
    </xf>
    <xf numFmtId="49" fontId="4" fillId="0" borderId="2" xfId="0" applyNumberFormat="1" applyFont="1" applyBorder="1" applyAlignment="1">
      <alignment horizontal="left" vertical="center" wrapText="1" shrinkToFit="1" readingOrder="1"/>
    </xf>
    <xf numFmtId="49" fontId="5" fillId="0" borderId="1" xfId="0" applyNumberFormat="1" applyFont="1" applyBorder="1" applyAlignment="1">
      <alignment horizontal="left" vertical="center" wrapText="1" shrinkToFit="1" readingOrder="1"/>
    </xf>
    <xf numFmtId="49" fontId="5" fillId="0" borderId="2" xfId="0" applyNumberFormat="1" applyFont="1" applyBorder="1" applyAlignment="1">
      <alignment horizontal="left" vertical="center" wrapText="1" shrinkToFit="1" readingOrder="1"/>
    </xf>
    <xf numFmtId="49" fontId="3" fillId="0" borderId="1" xfId="0" applyNumberFormat="1" applyFont="1" applyBorder="1" applyAlignment="1">
      <alignment horizontal="left" vertical="center" wrapText="1" shrinkToFit="1" readingOrder="1"/>
    </xf>
    <xf numFmtId="0" fontId="5" fillId="0" borderId="2" xfId="0" applyFont="1" applyBorder="1" applyAlignment="1">
      <alignment horizontal="right" vertical="center" wrapText="1" shrinkToFit="1" readingOrder="1"/>
    </xf>
    <xf numFmtId="0" fontId="12" fillId="0" borderId="0" xfId="0" applyFont="1" applyAlignment="1">
      <alignment horizontal="left"/>
    </xf>
    <xf numFmtId="0" fontId="21" fillId="0" borderId="0" xfId="0" applyFont="1"/>
    <xf numFmtId="0" fontId="7" fillId="0" borderId="2" xfId="0" applyFont="1" applyBorder="1" applyAlignment="1">
      <alignment horizontal="center" vertical="center" wrapText="1" shrinkToFit="1" readingOrder="1"/>
    </xf>
    <xf numFmtId="4" fontId="7" fillId="0" borderId="4" xfId="0" applyNumberFormat="1" applyFont="1" applyBorder="1" applyAlignment="1">
      <alignment horizontal="right" vertical="center" wrapText="1" shrinkToFit="1" readingOrder="1"/>
    </xf>
    <xf numFmtId="4" fontId="22" fillId="0" borderId="4" xfId="0" applyNumberFormat="1" applyFont="1" applyBorder="1" applyAlignment="1">
      <alignment horizontal="right" vertical="center" wrapText="1" shrinkToFit="1" readingOrder="1"/>
    </xf>
    <xf numFmtId="4" fontId="7" fillId="0" borderId="0" xfId="0" applyNumberFormat="1" applyFont="1" applyBorder="1" applyAlignment="1">
      <alignment horizontal="right" vertical="center" wrapText="1" shrinkToFit="1" readingOrder="1"/>
    </xf>
    <xf numFmtId="0" fontId="7" fillId="0" borderId="0" xfId="0" applyFont="1"/>
    <xf numFmtId="0" fontId="23" fillId="0" borderId="0" xfId="0" applyFont="1"/>
    <xf numFmtId="0" fontId="7" fillId="2" borderId="2" xfId="0" applyFont="1" applyFill="1" applyBorder="1" applyAlignment="1">
      <alignment horizontal="center" vertical="center" wrapText="1" shrinkToFit="1" readingOrder="1"/>
    </xf>
    <xf numFmtId="4" fontId="7" fillId="2" borderId="2" xfId="0" applyNumberFormat="1" applyFont="1" applyFill="1" applyBorder="1" applyAlignment="1">
      <alignment horizontal="center" vertical="center" wrapText="1" shrinkToFit="1" readingOrder="1"/>
    </xf>
    <xf numFmtId="4" fontId="22" fillId="0" borderId="2" xfId="0" applyNumberFormat="1" applyFont="1" applyBorder="1" applyAlignment="1">
      <alignment horizontal="right" vertical="center" wrapText="1" shrinkToFit="1" readingOrder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 shrinkToFit="1" readingOrder="1"/>
    </xf>
    <xf numFmtId="0" fontId="24" fillId="0" borderId="0" xfId="0" applyFont="1"/>
    <xf numFmtId="49" fontId="3" fillId="0" borderId="1" xfId="0" applyNumberFormat="1" applyFont="1" applyBorder="1" applyAlignment="1">
      <alignment horizontal="center" vertical="center" wrapText="1" shrinkToFit="1" readingOrder="1"/>
    </xf>
    <xf numFmtId="0" fontId="7" fillId="0" borderId="1" xfId="0" applyFont="1" applyBorder="1" applyAlignment="1">
      <alignment horizontal="center" vertical="center" wrapText="1" shrinkToFit="1" readingOrder="1"/>
    </xf>
    <xf numFmtId="0" fontId="7" fillId="0" borderId="3" xfId="0" applyFont="1" applyBorder="1" applyAlignment="1">
      <alignment horizontal="center" vertical="center" wrapText="1" shrinkToFit="1" readingOrder="1"/>
    </xf>
    <xf numFmtId="0" fontId="3" fillId="2" borderId="3" xfId="0" applyFont="1" applyFill="1" applyBorder="1" applyAlignment="1">
      <alignment horizontal="left" vertical="center" wrapText="1" shrinkToFit="1" readingOrder="1"/>
    </xf>
    <xf numFmtId="4" fontId="3" fillId="2" borderId="3" xfId="0" applyNumberFormat="1" applyFont="1" applyFill="1" applyBorder="1" applyAlignment="1">
      <alignment horizontal="right" vertical="center" wrapText="1" shrinkToFit="1" readingOrder="1"/>
    </xf>
    <xf numFmtId="4" fontId="7" fillId="2" borderId="3" xfId="0" applyNumberFormat="1" applyFont="1" applyFill="1" applyBorder="1" applyAlignment="1">
      <alignment horizontal="right" vertical="center" wrapText="1" shrinkToFit="1" readingOrder="1"/>
    </xf>
    <xf numFmtId="4" fontId="5" fillId="0" borderId="3" xfId="0" applyNumberFormat="1" applyFont="1" applyBorder="1" applyAlignment="1">
      <alignment horizontal="right" vertical="center" wrapText="1" shrinkToFit="1" readingOrder="1"/>
    </xf>
    <xf numFmtId="4" fontId="7" fillId="0" borderId="3" xfId="0" applyNumberFormat="1" applyFont="1" applyBorder="1" applyAlignment="1">
      <alignment horizontal="right" vertical="center" wrapText="1" shrinkToFit="1" readingOrder="1"/>
    </xf>
    <xf numFmtId="49" fontId="7" fillId="0" borderId="1" xfId="0" applyNumberFormat="1" applyFont="1" applyBorder="1" applyAlignment="1">
      <alignment horizontal="center" vertical="center" wrapText="1" shrinkToFit="1" readingOrder="1"/>
    </xf>
    <xf numFmtId="0" fontId="5" fillId="3" borderId="3" xfId="0" applyFont="1" applyFill="1" applyBorder="1" applyAlignment="1">
      <alignment horizontal="left" vertical="center" wrapText="1" shrinkToFit="1" readingOrder="1"/>
    </xf>
    <xf numFmtId="4" fontId="5" fillId="3" borderId="3" xfId="0" applyNumberFormat="1" applyFont="1" applyFill="1" applyBorder="1" applyAlignment="1">
      <alignment horizontal="right" vertical="center" wrapText="1" shrinkToFit="1" readingOrder="1"/>
    </xf>
    <xf numFmtId="4" fontId="7" fillId="3" borderId="3" xfId="0" applyNumberFormat="1" applyFont="1" applyFill="1" applyBorder="1" applyAlignment="1">
      <alignment horizontal="right" vertical="center" wrapText="1" shrinkToFit="1" readingOrder="1"/>
    </xf>
    <xf numFmtId="0" fontId="3" fillId="0" borderId="5" xfId="0" applyFont="1" applyBorder="1" applyAlignment="1">
      <alignment horizontal="left" vertical="center" wrapText="1" shrinkToFit="1" readingOrder="1"/>
    </xf>
    <xf numFmtId="4" fontId="3" fillId="0" borderId="5" xfId="0" applyNumberFormat="1" applyFont="1" applyBorder="1" applyAlignment="1">
      <alignment horizontal="right" vertical="center" wrapText="1" shrinkToFit="1" readingOrder="1"/>
    </xf>
    <xf numFmtId="4" fontId="7" fillId="0" borderId="5" xfId="0" applyNumberFormat="1" applyFont="1" applyBorder="1" applyAlignment="1">
      <alignment horizontal="right" vertical="center" wrapText="1" shrinkToFit="1" readingOrder="1"/>
    </xf>
    <xf numFmtId="0" fontId="7" fillId="0" borderId="4" xfId="0" applyFont="1" applyBorder="1" applyAlignment="1">
      <alignment horizontal="center" vertical="center" wrapText="1" shrinkToFit="1" readingOrder="1"/>
    </xf>
    <xf numFmtId="49" fontId="8" fillId="0" borderId="0" xfId="0" applyNumberFormat="1" applyFont="1" applyAlignment="1">
      <alignment horizontal="center" vertical="top" wrapText="1" shrinkToFit="1" readingOrder="1"/>
    </xf>
    <xf numFmtId="0" fontId="8" fillId="0" borderId="0" xfId="0" applyFont="1" applyAlignment="1">
      <alignment horizontal="center" vertical="top" wrapText="1" shrinkToFit="1" readingOrder="1"/>
    </xf>
    <xf numFmtId="0" fontId="14" fillId="0" borderId="0" xfId="0" applyFont="1" applyAlignment="1">
      <alignment horizontal="center" vertical="top" wrapText="1" shrinkToFit="1" readingOrder="1"/>
    </xf>
    <xf numFmtId="0" fontId="7" fillId="0" borderId="2" xfId="0" applyFont="1" applyBorder="1" applyAlignment="1">
      <alignment horizontal="center" vertical="center" wrapText="1" shrinkToFit="1" readingOrder="1"/>
    </xf>
    <xf numFmtId="4" fontId="7" fillId="2" borderId="4" xfId="0" applyNumberFormat="1" applyFont="1" applyFill="1" applyBorder="1" applyAlignment="1">
      <alignment horizontal="right" vertical="center" wrapText="1" shrinkToFit="1" readingOrder="1"/>
    </xf>
    <xf numFmtId="4" fontId="7" fillId="0" borderId="4" xfId="0" applyNumberFormat="1" applyFont="1" applyBorder="1" applyAlignment="1">
      <alignment horizontal="right" vertical="center" wrapText="1" shrinkToFit="1" readingOrder="1"/>
    </xf>
    <xf numFmtId="0" fontId="12" fillId="0" borderId="0" xfId="0" applyFont="1" applyAlignment="1">
      <alignment horizontal="left"/>
    </xf>
    <xf numFmtId="4" fontId="7" fillId="0" borderId="5" xfId="0" applyNumberFormat="1" applyFont="1" applyBorder="1" applyAlignment="1">
      <alignment horizontal="right" vertical="center" wrapText="1" shrinkToFit="1" readingOrder="1"/>
    </xf>
    <xf numFmtId="0" fontId="3" fillId="0" borderId="0" xfId="0" applyFont="1" applyAlignment="1">
      <alignment horizontal="left" vertical="top" wrapText="1" shrinkToFit="1" readingOrder="1"/>
    </xf>
    <xf numFmtId="4" fontId="7" fillId="3" borderId="4" xfId="0" applyNumberFormat="1" applyFont="1" applyFill="1" applyBorder="1" applyAlignment="1">
      <alignment horizontal="right" vertical="center" wrapText="1" shrinkToFit="1" readingOrder="1"/>
    </xf>
    <xf numFmtId="0" fontId="16" fillId="0" borderId="3" xfId="0" applyFont="1" applyBorder="1" applyAlignment="1">
      <alignment horizontal="center" vertical="center" wrapText="1" shrinkToFit="1" readingOrder="1"/>
    </xf>
    <xf numFmtId="0" fontId="15" fillId="0" borderId="0" xfId="0" applyFont="1" applyAlignment="1">
      <alignment horizontal="center" vertical="top" wrapText="1" shrinkToFit="1" readingOrder="1"/>
    </xf>
    <xf numFmtId="0" fontId="3" fillId="2" borderId="1" xfId="0" applyFont="1" applyFill="1" applyBorder="1" applyAlignment="1">
      <alignment horizontal="center" vertical="center" wrapText="1" shrinkToFit="1" readingOrder="1"/>
    </xf>
    <xf numFmtId="49" fontId="14" fillId="0" borderId="0" xfId="0" applyNumberFormat="1" applyFont="1" applyAlignment="1">
      <alignment horizontal="center" vertical="top" wrapText="1" shrinkToFit="1" readingOrder="1"/>
    </xf>
    <xf numFmtId="0" fontId="15" fillId="0" borderId="0" xfId="0" applyFont="1" applyAlignment="1">
      <alignment horizontal="center" vertical="center" wrapText="1" shrinkToFit="1" readingOrder="1"/>
    </xf>
    <xf numFmtId="0" fontId="8" fillId="0" borderId="0" xfId="0" applyFont="1" applyAlignment="1">
      <alignment horizontal="center" vertical="center" wrapText="1" shrinkToFit="1" readingOrder="1"/>
    </xf>
    <xf numFmtId="0" fontId="3" fillId="0" borderId="1" xfId="0" applyFont="1" applyBorder="1" applyAlignment="1">
      <alignment horizontal="center" vertical="center" wrapText="1" shrinkToFit="1" readingOrder="1"/>
    </xf>
    <xf numFmtId="49" fontId="3" fillId="0" borderId="3" xfId="0" applyNumberFormat="1" applyFont="1" applyBorder="1" applyAlignment="1">
      <alignment horizontal="right" vertical="center" wrapText="1" shrinkToFit="1" readingOrder="1"/>
    </xf>
    <xf numFmtId="49" fontId="3" fillId="0" borderId="3" xfId="0" applyNumberFormat="1" applyFont="1" applyBorder="1" applyAlignment="1">
      <alignment horizontal="left" vertical="center" wrapText="1" shrinkToFit="1" readingOrder="1"/>
    </xf>
    <xf numFmtId="49" fontId="5" fillId="0" borderId="3" xfId="0" applyNumberFormat="1" applyFont="1" applyBorder="1" applyAlignment="1">
      <alignment horizontal="left" vertical="center" wrapText="1" shrinkToFit="1" readingOrder="1"/>
    </xf>
    <xf numFmtId="49" fontId="4" fillId="0" borderId="3" xfId="0" applyNumberFormat="1" applyFont="1" applyBorder="1" applyAlignment="1">
      <alignment horizontal="left" vertical="center" wrapText="1" shrinkToFit="1" readingOrder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0AA02-1004-451F-AB9A-A396CD571E58}">
  <sheetPr>
    <pageSetUpPr fitToPage="1"/>
  </sheetPr>
  <dimension ref="A1:N43"/>
  <sheetViews>
    <sheetView workbookViewId="0">
      <selection activeCell="I42" sqref="I42"/>
    </sheetView>
  </sheetViews>
  <sheetFormatPr defaultRowHeight="15" x14ac:dyDescent="0.25"/>
  <cols>
    <col min="1" max="1" width="43.28515625" style="2" customWidth="1"/>
    <col min="2" max="4" width="14.140625" style="2" customWidth="1"/>
    <col min="5" max="5" width="6.140625" style="71" customWidth="1"/>
    <col min="6" max="6" width="4.85546875" style="71" customWidth="1"/>
    <col min="7" max="7" width="1.28515625" style="71" customWidth="1"/>
    <col min="8" max="8" width="4.28515625" style="2" customWidth="1"/>
    <col min="9" max="256" width="9.140625" style="2"/>
    <col min="257" max="257" width="37" style="2" customWidth="1"/>
    <col min="258" max="259" width="14.140625" style="2" customWidth="1"/>
    <col min="260" max="260" width="14" style="2" customWidth="1"/>
    <col min="261" max="261" width="8.140625" style="2" customWidth="1"/>
    <col min="262" max="262" width="4.85546875" style="2" customWidth="1"/>
    <col min="263" max="263" width="3.140625" style="2" customWidth="1"/>
    <col min="264" max="264" width="0.140625" style="2" customWidth="1"/>
    <col min="265" max="512" width="9.140625" style="2"/>
    <col min="513" max="513" width="37" style="2" customWidth="1"/>
    <col min="514" max="515" width="14.140625" style="2" customWidth="1"/>
    <col min="516" max="516" width="14" style="2" customWidth="1"/>
    <col min="517" max="517" width="8.140625" style="2" customWidth="1"/>
    <col min="518" max="518" width="4.85546875" style="2" customWidth="1"/>
    <col min="519" max="519" width="3.140625" style="2" customWidth="1"/>
    <col min="520" max="520" width="0.140625" style="2" customWidth="1"/>
    <col min="521" max="768" width="9.140625" style="2"/>
    <col min="769" max="769" width="37" style="2" customWidth="1"/>
    <col min="770" max="771" width="14.140625" style="2" customWidth="1"/>
    <col min="772" max="772" width="14" style="2" customWidth="1"/>
    <col min="773" max="773" width="8.140625" style="2" customWidth="1"/>
    <col min="774" max="774" width="4.85546875" style="2" customWidth="1"/>
    <col min="775" max="775" width="3.140625" style="2" customWidth="1"/>
    <col min="776" max="776" width="0.140625" style="2" customWidth="1"/>
    <col min="777" max="1024" width="9.140625" style="2"/>
    <col min="1025" max="1025" width="37" style="2" customWidth="1"/>
    <col min="1026" max="1027" width="14.140625" style="2" customWidth="1"/>
    <col min="1028" max="1028" width="14" style="2" customWidth="1"/>
    <col min="1029" max="1029" width="8.140625" style="2" customWidth="1"/>
    <col min="1030" max="1030" width="4.85546875" style="2" customWidth="1"/>
    <col min="1031" max="1031" width="3.140625" style="2" customWidth="1"/>
    <col min="1032" max="1032" width="0.140625" style="2" customWidth="1"/>
    <col min="1033" max="1280" width="9.140625" style="2"/>
    <col min="1281" max="1281" width="37" style="2" customWidth="1"/>
    <col min="1282" max="1283" width="14.140625" style="2" customWidth="1"/>
    <col min="1284" max="1284" width="14" style="2" customWidth="1"/>
    <col min="1285" max="1285" width="8.140625" style="2" customWidth="1"/>
    <col min="1286" max="1286" width="4.85546875" style="2" customWidth="1"/>
    <col min="1287" max="1287" width="3.140625" style="2" customWidth="1"/>
    <col min="1288" max="1288" width="0.140625" style="2" customWidth="1"/>
    <col min="1289" max="1536" width="9.140625" style="2"/>
    <col min="1537" max="1537" width="37" style="2" customWidth="1"/>
    <col min="1538" max="1539" width="14.140625" style="2" customWidth="1"/>
    <col min="1540" max="1540" width="14" style="2" customWidth="1"/>
    <col min="1541" max="1541" width="8.140625" style="2" customWidth="1"/>
    <col min="1542" max="1542" width="4.85546875" style="2" customWidth="1"/>
    <col min="1543" max="1543" width="3.140625" style="2" customWidth="1"/>
    <col min="1544" max="1544" width="0.140625" style="2" customWidth="1"/>
    <col min="1545" max="1792" width="9.140625" style="2"/>
    <col min="1793" max="1793" width="37" style="2" customWidth="1"/>
    <col min="1794" max="1795" width="14.140625" style="2" customWidth="1"/>
    <col min="1796" max="1796" width="14" style="2" customWidth="1"/>
    <col min="1797" max="1797" width="8.140625" style="2" customWidth="1"/>
    <col min="1798" max="1798" width="4.85546875" style="2" customWidth="1"/>
    <col min="1799" max="1799" width="3.140625" style="2" customWidth="1"/>
    <col min="1800" max="1800" width="0.140625" style="2" customWidth="1"/>
    <col min="1801" max="2048" width="9.140625" style="2"/>
    <col min="2049" max="2049" width="37" style="2" customWidth="1"/>
    <col min="2050" max="2051" width="14.140625" style="2" customWidth="1"/>
    <col min="2052" max="2052" width="14" style="2" customWidth="1"/>
    <col min="2053" max="2053" width="8.140625" style="2" customWidth="1"/>
    <col min="2054" max="2054" width="4.85546875" style="2" customWidth="1"/>
    <col min="2055" max="2055" width="3.140625" style="2" customWidth="1"/>
    <col min="2056" max="2056" width="0.140625" style="2" customWidth="1"/>
    <col min="2057" max="2304" width="9.140625" style="2"/>
    <col min="2305" max="2305" width="37" style="2" customWidth="1"/>
    <col min="2306" max="2307" width="14.140625" style="2" customWidth="1"/>
    <col min="2308" max="2308" width="14" style="2" customWidth="1"/>
    <col min="2309" max="2309" width="8.140625" style="2" customWidth="1"/>
    <col min="2310" max="2310" width="4.85546875" style="2" customWidth="1"/>
    <col min="2311" max="2311" width="3.140625" style="2" customWidth="1"/>
    <col min="2312" max="2312" width="0.140625" style="2" customWidth="1"/>
    <col min="2313" max="2560" width="9.140625" style="2"/>
    <col min="2561" max="2561" width="37" style="2" customWidth="1"/>
    <col min="2562" max="2563" width="14.140625" style="2" customWidth="1"/>
    <col min="2564" max="2564" width="14" style="2" customWidth="1"/>
    <col min="2565" max="2565" width="8.140625" style="2" customWidth="1"/>
    <col min="2566" max="2566" width="4.85546875" style="2" customWidth="1"/>
    <col min="2567" max="2567" width="3.140625" style="2" customWidth="1"/>
    <col min="2568" max="2568" width="0.140625" style="2" customWidth="1"/>
    <col min="2569" max="2816" width="9.140625" style="2"/>
    <col min="2817" max="2817" width="37" style="2" customWidth="1"/>
    <col min="2818" max="2819" width="14.140625" style="2" customWidth="1"/>
    <col min="2820" max="2820" width="14" style="2" customWidth="1"/>
    <col min="2821" max="2821" width="8.140625" style="2" customWidth="1"/>
    <col min="2822" max="2822" width="4.85546875" style="2" customWidth="1"/>
    <col min="2823" max="2823" width="3.140625" style="2" customWidth="1"/>
    <col min="2824" max="2824" width="0.140625" style="2" customWidth="1"/>
    <col min="2825" max="3072" width="9.140625" style="2"/>
    <col min="3073" max="3073" width="37" style="2" customWidth="1"/>
    <col min="3074" max="3075" width="14.140625" style="2" customWidth="1"/>
    <col min="3076" max="3076" width="14" style="2" customWidth="1"/>
    <col min="3077" max="3077" width="8.140625" style="2" customWidth="1"/>
    <col min="3078" max="3078" width="4.85546875" style="2" customWidth="1"/>
    <col min="3079" max="3079" width="3.140625" style="2" customWidth="1"/>
    <col min="3080" max="3080" width="0.140625" style="2" customWidth="1"/>
    <col min="3081" max="3328" width="9.140625" style="2"/>
    <col min="3329" max="3329" width="37" style="2" customWidth="1"/>
    <col min="3330" max="3331" width="14.140625" style="2" customWidth="1"/>
    <col min="3332" max="3332" width="14" style="2" customWidth="1"/>
    <col min="3333" max="3333" width="8.140625" style="2" customWidth="1"/>
    <col min="3334" max="3334" width="4.85546875" style="2" customWidth="1"/>
    <col min="3335" max="3335" width="3.140625" style="2" customWidth="1"/>
    <col min="3336" max="3336" width="0.140625" style="2" customWidth="1"/>
    <col min="3337" max="3584" width="9.140625" style="2"/>
    <col min="3585" max="3585" width="37" style="2" customWidth="1"/>
    <col min="3586" max="3587" width="14.140625" style="2" customWidth="1"/>
    <col min="3588" max="3588" width="14" style="2" customWidth="1"/>
    <col min="3589" max="3589" width="8.140625" style="2" customWidth="1"/>
    <col min="3590" max="3590" width="4.85546875" style="2" customWidth="1"/>
    <col min="3591" max="3591" width="3.140625" style="2" customWidth="1"/>
    <col min="3592" max="3592" width="0.140625" style="2" customWidth="1"/>
    <col min="3593" max="3840" width="9.140625" style="2"/>
    <col min="3841" max="3841" width="37" style="2" customWidth="1"/>
    <col min="3842" max="3843" width="14.140625" style="2" customWidth="1"/>
    <col min="3844" max="3844" width="14" style="2" customWidth="1"/>
    <col min="3845" max="3845" width="8.140625" style="2" customWidth="1"/>
    <col min="3846" max="3846" width="4.85546875" style="2" customWidth="1"/>
    <col min="3847" max="3847" width="3.140625" style="2" customWidth="1"/>
    <col min="3848" max="3848" width="0.140625" style="2" customWidth="1"/>
    <col min="3849" max="4096" width="9.140625" style="2"/>
    <col min="4097" max="4097" width="37" style="2" customWidth="1"/>
    <col min="4098" max="4099" width="14.140625" style="2" customWidth="1"/>
    <col min="4100" max="4100" width="14" style="2" customWidth="1"/>
    <col min="4101" max="4101" width="8.140625" style="2" customWidth="1"/>
    <col min="4102" max="4102" width="4.85546875" style="2" customWidth="1"/>
    <col min="4103" max="4103" width="3.140625" style="2" customWidth="1"/>
    <col min="4104" max="4104" width="0.140625" style="2" customWidth="1"/>
    <col min="4105" max="4352" width="9.140625" style="2"/>
    <col min="4353" max="4353" width="37" style="2" customWidth="1"/>
    <col min="4354" max="4355" width="14.140625" style="2" customWidth="1"/>
    <col min="4356" max="4356" width="14" style="2" customWidth="1"/>
    <col min="4357" max="4357" width="8.140625" style="2" customWidth="1"/>
    <col min="4358" max="4358" width="4.85546875" style="2" customWidth="1"/>
    <col min="4359" max="4359" width="3.140625" style="2" customWidth="1"/>
    <col min="4360" max="4360" width="0.140625" style="2" customWidth="1"/>
    <col min="4361" max="4608" width="9.140625" style="2"/>
    <col min="4609" max="4609" width="37" style="2" customWidth="1"/>
    <col min="4610" max="4611" width="14.140625" style="2" customWidth="1"/>
    <col min="4612" max="4612" width="14" style="2" customWidth="1"/>
    <col min="4613" max="4613" width="8.140625" style="2" customWidth="1"/>
    <col min="4614" max="4614" width="4.85546875" style="2" customWidth="1"/>
    <col min="4615" max="4615" width="3.140625" style="2" customWidth="1"/>
    <col min="4616" max="4616" width="0.140625" style="2" customWidth="1"/>
    <col min="4617" max="4864" width="9.140625" style="2"/>
    <col min="4865" max="4865" width="37" style="2" customWidth="1"/>
    <col min="4866" max="4867" width="14.140625" style="2" customWidth="1"/>
    <col min="4868" max="4868" width="14" style="2" customWidth="1"/>
    <col min="4869" max="4869" width="8.140625" style="2" customWidth="1"/>
    <col min="4870" max="4870" width="4.85546875" style="2" customWidth="1"/>
    <col min="4871" max="4871" width="3.140625" style="2" customWidth="1"/>
    <col min="4872" max="4872" width="0.140625" style="2" customWidth="1"/>
    <col min="4873" max="5120" width="9.140625" style="2"/>
    <col min="5121" max="5121" width="37" style="2" customWidth="1"/>
    <col min="5122" max="5123" width="14.140625" style="2" customWidth="1"/>
    <col min="5124" max="5124" width="14" style="2" customWidth="1"/>
    <col min="5125" max="5125" width="8.140625" style="2" customWidth="1"/>
    <col min="5126" max="5126" width="4.85546875" style="2" customWidth="1"/>
    <col min="5127" max="5127" width="3.140625" style="2" customWidth="1"/>
    <col min="5128" max="5128" width="0.140625" style="2" customWidth="1"/>
    <col min="5129" max="5376" width="9.140625" style="2"/>
    <col min="5377" max="5377" width="37" style="2" customWidth="1"/>
    <col min="5378" max="5379" width="14.140625" style="2" customWidth="1"/>
    <col min="5380" max="5380" width="14" style="2" customWidth="1"/>
    <col min="5381" max="5381" width="8.140625" style="2" customWidth="1"/>
    <col min="5382" max="5382" width="4.85546875" style="2" customWidth="1"/>
    <col min="5383" max="5383" width="3.140625" style="2" customWidth="1"/>
    <col min="5384" max="5384" width="0.140625" style="2" customWidth="1"/>
    <col min="5385" max="5632" width="9.140625" style="2"/>
    <col min="5633" max="5633" width="37" style="2" customWidth="1"/>
    <col min="5634" max="5635" width="14.140625" style="2" customWidth="1"/>
    <col min="5636" max="5636" width="14" style="2" customWidth="1"/>
    <col min="5637" max="5637" width="8.140625" style="2" customWidth="1"/>
    <col min="5638" max="5638" width="4.85546875" style="2" customWidth="1"/>
    <col min="5639" max="5639" width="3.140625" style="2" customWidth="1"/>
    <col min="5640" max="5640" width="0.140625" style="2" customWidth="1"/>
    <col min="5641" max="5888" width="9.140625" style="2"/>
    <col min="5889" max="5889" width="37" style="2" customWidth="1"/>
    <col min="5890" max="5891" width="14.140625" style="2" customWidth="1"/>
    <col min="5892" max="5892" width="14" style="2" customWidth="1"/>
    <col min="5893" max="5893" width="8.140625" style="2" customWidth="1"/>
    <col min="5894" max="5894" width="4.85546875" style="2" customWidth="1"/>
    <col min="5895" max="5895" width="3.140625" style="2" customWidth="1"/>
    <col min="5896" max="5896" width="0.140625" style="2" customWidth="1"/>
    <col min="5897" max="6144" width="9.140625" style="2"/>
    <col min="6145" max="6145" width="37" style="2" customWidth="1"/>
    <col min="6146" max="6147" width="14.140625" style="2" customWidth="1"/>
    <col min="6148" max="6148" width="14" style="2" customWidth="1"/>
    <col min="6149" max="6149" width="8.140625" style="2" customWidth="1"/>
    <col min="6150" max="6150" width="4.85546875" style="2" customWidth="1"/>
    <col min="6151" max="6151" width="3.140625" style="2" customWidth="1"/>
    <col min="6152" max="6152" width="0.140625" style="2" customWidth="1"/>
    <col min="6153" max="6400" width="9.140625" style="2"/>
    <col min="6401" max="6401" width="37" style="2" customWidth="1"/>
    <col min="6402" max="6403" width="14.140625" style="2" customWidth="1"/>
    <col min="6404" max="6404" width="14" style="2" customWidth="1"/>
    <col min="6405" max="6405" width="8.140625" style="2" customWidth="1"/>
    <col min="6406" max="6406" width="4.85546875" style="2" customWidth="1"/>
    <col min="6407" max="6407" width="3.140625" style="2" customWidth="1"/>
    <col min="6408" max="6408" width="0.140625" style="2" customWidth="1"/>
    <col min="6409" max="6656" width="9.140625" style="2"/>
    <col min="6657" max="6657" width="37" style="2" customWidth="1"/>
    <col min="6658" max="6659" width="14.140625" style="2" customWidth="1"/>
    <col min="6660" max="6660" width="14" style="2" customWidth="1"/>
    <col min="6661" max="6661" width="8.140625" style="2" customWidth="1"/>
    <col min="6662" max="6662" width="4.85546875" style="2" customWidth="1"/>
    <col min="6663" max="6663" width="3.140625" style="2" customWidth="1"/>
    <col min="6664" max="6664" width="0.140625" style="2" customWidth="1"/>
    <col min="6665" max="6912" width="9.140625" style="2"/>
    <col min="6913" max="6913" width="37" style="2" customWidth="1"/>
    <col min="6914" max="6915" width="14.140625" style="2" customWidth="1"/>
    <col min="6916" max="6916" width="14" style="2" customWidth="1"/>
    <col min="6917" max="6917" width="8.140625" style="2" customWidth="1"/>
    <col min="6918" max="6918" width="4.85546875" style="2" customWidth="1"/>
    <col min="6919" max="6919" width="3.140625" style="2" customWidth="1"/>
    <col min="6920" max="6920" width="0.140625" style="2" customWidth="1"/>
    <col min="6921" max="7168" width="9.140625" style="2"/>
    <col min="7169" max="7169" width="37" style="2" customWidth="1"/>
    <col min="7170" max="7171" width="14.140625" style="2" customWidth="1"/>
    <col min="7172" max="7172" width="14" style="2" customWidth="1"/>
    <col min="7173" max="7173" width="8.140625" style="2" customWidth="1"/>
    <col min="7174" max="7174" width="4.85546875" style="2" customWidth="1"/>
    <col min="7175" max="7175" width="3.140625" style="2" customWidth="1"/>
    <col min="7176" max="7176" width="0.140625" style="2" customWidth="1"/>
    <col min="7177" max="7424" width="9.140625" style="2"/>
    <col min="7425" max="7425" width="37" style="2" customWidth="1"/>
    <col min="7426" max="7427" width="14.140625" style="2" customWidth="1"/>
    <col min="7428" max="7428" width="14" style="2" customWidth="1"/>
    <col min="7429" max="7429" width="8.140625" style="2" customWidth="1"/>
    <col min="7430" max="7430" width="4.85546875" style="2" customWidth="1"/>
    <col min="7431" max="7431" width="3.140625" style="2" customWidth="1"/>
    <col min="7432" max="7432" width="0.140625" style="2" customWidth="1"/>
    <col min="7433" max="7680" width="9.140625" style="2"/>
    <col min="7681" max="7681" width="37" style="2" customWidth="1"/>
    <col min="7682" max="7683" width="14.140625" style="2" customWidth="1"/>
    <col min="7684" max="7684" width="14" style="2" customWidth="1"/>
    <col min="7685" max="7685" width="8.140625" style="2" customWidth="1"/>
    <col min="7686" max="7686" width="4.85546875" style="2" customWidth="1"/>
    <col min="7687" max="7687" width="3.140625" style="2" customWidth="1"/>
    <col min="7688" max="7688" width="0.140625" style="2" customWidth="1"/>
    <col min="7689" max="7936" width="9.140625" style="2"/>
    <col min="7937" max="7937" width="37" style="2" customWidth="1"/>
    <col min="7938" max="7939" width="14.140625" style="2" customWidth="1"/>
    <col min="7940" max="7940" width="14" style="2" customWidth="1"/>
    <col min="7941" max="7941" width="8.140625" style="2" customWidth="1"/>
    <col min="7942" max="7942" width="4.85546875" style="2" customWidth="1"/>
    <col min="7943" max="7943" width="3.140625" style="2" customWidth="1"/>
    <col min="7944" max="7944" width="0.140625" style="2" customWidth="1"/>
    <col min="7945" max="8192" width="9.140625" style="2"/>
    <col min="8193" max="8193" width="37" style="2" customWidth="1"/>
    <col min="8194" max="8195" width="14.140625" style="2" customWidth="1"/>
    <col min="8196" max="8196" width="14" style="2" customWidth="1"/>
    <col min="8197" max="8197" width="8.140625" style="2" customWidth="1"/>
    <col min="8198" max="8198" width="4.85546875" style="2" customWidth="1"/>
    <col min="8199" max="8199" width="3.140625" style="2" customWidth="1"/>
    <col min="8200" max="8200" width="0.140625" style="2" customWidth="1"/>
    <col min="8201" max="8448" width="9.140625" style="2"/>
    <col min="8449" max="8449" width="37" style="2" customWidth="1"/>
    <col min="8450" max="8451" width="14.140625" style="2" customWidth="1"/>
    <col min="8452" max="8452" width="14" style="2" customWidth="1"/>
    <col min="8453" max="8453" width="8.140625" style="2" customWidth="1"/>
    <col min="8454" max="8454" width="4.85546875" style="2" customWidth="1"/>
    <col min="8455" max="8455" width="3.140625" style="2" customWidth="1"/>
    <col min="8456" max="8456" width="0.140625" style="2" customWidth="1"/>
    <col min="8457" max="8704" width="9.140625" style="2"/>
    <col min="8705" max="8705" width="37" style="2" customWidth="1"/>
    <col min="8706" max="8707" width="14.140625" style="2" customWidth="1"/>
    <col min="8708" max="8708" width="14" style="2" customWidth="1"/>
    <col min="8709" max="8709" width="8.140625" style="2" customWidth="1"/>
    <col min="8710" max="8710" width="4.85546875" style="2" customWidth="1"/>
    <col min="8711" max="8711" width="3.140625" style="2" customWidth="1"/>
    <col min="8712" max="8712" width="0.140625" style="2" customWidth="1"/>
    <col min="8713" max="8960" width="9.140625" style="2"/>
    <col min="8961" max="8961" width="37" style="2" customWidth="1"/>
    <col min="8962" max="8963" width="14.140625" style="2" customWidth="1"/>
    <col min="8964" max="8964" width="14" style="2" customWidth="1"/>
    <col min="8965" max="8965" width="8.140625" style="2" customWidth="1"/>
    <col min="8966" max="8966" width="4.85546875" style="2" customWidth="1"/>
    <col min="8967" max="8967" width="3.140625" style="2" customWidth="1"/>
    <col min="8968" max="8968" width="0.140625" style="2" customWidth="1"/>
    <col min="8969" max="9216" width="9.140625" style="2"/>
    <col min="9217" max="9217" width="37" style="2" customWidth="1"/>
    <col min="9218" max="9219" width="14.140625" style="2" customWidth="1"/>
    <col min="9220" max="9220" width="14" style="2" customWidth="1"/>
    <col min="9221" max="9221" width="8.140625" style="2" customWidth="1"/>
    <col min="9222" max="9222" width="4.85546875" style="2" customWidth="1"/>
    <col min="9223" max="9223" width="3.140625" style="2" customWidth="1"/>
    <col min="9224" max="9224" width="0.140625" style="2" customWidth="1"/>
    <col min="9225" max="9472" width="9.140625" style="2"/>
    <col min="9473" max="9473" width="37" style="2" customWidth="1"/>
    <col min="9474" max="9475" width="14.140625" style="2" customWidth="1"/>
    <col min="9476" max="9476" width="14" style="2" customWidth="1"/>
    <col min="9477" max="9477" width="8.140625" style="2" customWidth="1"/>
    <col min="9478" max="9478" width="4.85546875" style="2" customWidth="1"/>
    <col min="9479" max="9479" width="3.140625" style="2" customWidth="1"/>
    <col min="9480" max="9480" width="0.140625" style="2" customWidth="1"/>
    <col min="9481" max="9728" width="9.140625" style="2"/>
    <col min="9729" max="9729" width="37" style="2" customWidth="1"/>
    <col min="9730" max="9731" width="14.140625" style="2" customWidth="1"/>
    <col min="9732" max="9732" width="14" style="2" customWidth="1"/>
    <col min="9733" max="9733" width="8.140625" style="2" customWidth="1"/>
    <col min="9734" max="9734" width="4.85546875" style="2" customWidth="1"/>
    <col min="9735" max="9735" width="3.140625" style="2" customWidth="1"/>
    <col min="9736" max="9736" width="0.140625" style="2" customWidth="1"/>
    <col min="9737" max="9984" width="9.140625" style="2"/>
    <col min="9985" max="9985" width="37" style="2" customWidth="1"/>
    <col min="9986" max="9987" width="14.140625" style="2" customWidth="1"/>
    <col min="9988" max="9988" width="14" style="2" customWidth="1"/>
    <col min="9989" max="9989" width="8.140625" style="2" customWidth="1"/>
    <col min="9990" max="9990" width="4.85546875" style="2" customWidth="1"/>
    <col min="9991" max="9991" width="3.140625" style="2" customWidth="1"/>
    <col min="9992" max="9992" width="0.140625" style="2" customWidth="1"/>
    <col min="9993" max="10240" width="9.140625" style="2"/>
    <col min="10241" max="10241" width="37" style="2" customWidth="1"/>
    <col min="10242" max="10243" width="14.140625" style="2" customWidth="1"/>
    <col min="10244" max="10244" width="14" style="2" customWidth="1"/>
    <col min="10245" max="10245" width="8.140625" style="2" customWidth="1"/>
    <col min="10246" max="10246" width="4.85546875" style="2" customWidth="1"/>
    <col min="10247" max="10247" width="3.140625" style="2" customWidth="1"/>
    <col min="10248" max="10248" width="0.140625" style="2" customWidth="1"/>
    <col min="10249" max="10496" width="9.140625" style="2"/>
    <col min="10497" max="10497" width="37" style="2" customWidth="1"/>
    <col min="10498" max="10499" width="14.140625" style="2" customWidth="1"/>
    <col min="10500" max="10500" width="14" style="2" customWidth="1"/>
    <col min="10501" max="10501" width="8.140625" style="2" customWidth="1"/>
    <col min="10502" max="10502" width="4.85546875" style="2" customWidth="1"/>
    <col min="10503" max="10503" width="3.140625" style="2" customWidth="1"/>
    <col min="10504" max="10504" width="0.140625" style="2" customWidth="1"/>
    <col min="10505" max="10752" width="9.140625" style="2"/>
    <col min="10753" max="10753" width="37" style="2" customWidth="1"/>
    <col min="10754" max="10755" width="14.140625" style="2" customWidth="1"/>
    <col min="10756" max="10756" width="14" style="2" customWidth="1"/>
    <col min="10757" max="10757" width="8.140625" style="2" customWidth="1"/>
    <col min="10758" max="10758" width="4.85546875" style="2" customWidth="1"/>
    <col min="10759" max="10759" width="3.140625" style="2" customWidth="1"/>
    <col min="10760" max="10760" width="0.140625" style="2" customWidth="1"/>
    <col min="10761" max="11008" width="9.140625" style="2"/>
    <col min="11009" max="11009" width="37" style="2" customWidth="1"/>
    <col min="11010" max="11011" width="14.140625" style="2" customWidth="1"/>
    <col min="11012" max="11012" width="14" style="2" customWidth="1"/>
    <col min="11013" max="11013" width="8.140625" style="2" customWidth="1"/>
    <col min="11014" max="11014" width="4.85546875" style="2" customWidth="1"/>
    <col min="11015" max="11015" width="3.140625" style="2" customWidth="1"/>
    <col min="11016" max="11016" width="0.140625" style="2" customWidth="1"/>
    <col min="11017" max="11264" width="9.140625" style="2"/>
    <col min="11265" max="11265" width="37" style="2" customWidth="1"/>
    <col min="11266" max="11267" width="14.140625" style="2" customWidth="1"/>
    <col min="11268" max="11268" width="14" style="2" customWidth="1"/>
    <col min="11269" max="11269" width="8.140625" style="2" customWidth="1"/>
    <col min="11270" max="11270" width="4.85546875" style="2" customWidth="1"/>
    <col min="11271" max="11271" width="3.140625" style="2" customWidth="1"/>
    <col min="11272" max="11272" width="0.140625" style="2" customWidth="1"/>
    <col min="11273" max="11520" width="9.140625" style="2"/>
    <col min="11521" max="11521" width="37" style="2" customWidth="1"/>
    <col min="11522" max="11523" width="14.140625" style="2" customWidth="1"/>
    <col min="11524" max="11524" width="14" style="2" customWidth="1"/>
    <col min="11525" max="11525" width="8.140625" style="2" customWidth="1"/>
    <col min="11526" max="11526" width="4.85546875" style="2" customWidth="1"/>
    <col min="11527" max="11527" width="3.140625" style="2" customWidth="1"/>
    <col min="11528" max="11528" width="0.140625" style="2" customWidth="1"/>
    <col min="11529" max="11776" width="9.140625" style="2"/>
    <col min="11777" max="11777" width="37" style="2" customWidth="1"/>
    <col min="11778" max="11779" width="14.140625" style="2" customWidth="1"/>
    <col min="11780" max="11780" width="14" style="2" customWidth="1"/>
    <col min="11781" max="11781" width="8.140625" style="2" customWidth="1"/>
    <col min="11782" max="11782" width="4.85546875" style="2" customWidth="1"/>
    <col min="11783" max="11783" width="3.140625" style="2" customWidth="1"/>
    <col min="11784" max="11784" width="0.140625" style="2" customWidth="1"/>
    <col min="11785" max="12032" width="9.140625" style="2"/>
    <col min="12033" max="12033" width="37" style="2" customWidth="1"/>
    <col min="12034" max="12035" width="14.140625" style="2" customWidth="1"/>
    <col min="12036" max="12036" width="14" style="2" customWidth="1"/>
    <col min="12037" max="12037" width="8.140625" style="2" customWidth="1"/>
    <col min="12038" max="12038" width="4.85546875" style="2" customWidth="1"/>
    <col min="12039" max="12039" width="3.140625" style="2" customWidth="1"/>
    <col min="12040" max="12040" width="0.140625" style="2" customWidth="1"/>
    <col min="12041" max="12288" width="9.140625" style="2"/>
    <col min="12289" max="12289" width="37" style="2" customWidth="1"/>
    <col min="12290" max="12291" width="14.140625" style="2" customWidth="1"/>
    <col min="12292" max="12292" width="14" style="2" customWidth="1"/>
    <col min="12293" max="12293" width="8.140625" style="2" customWidth="1"/>
    <col min="12294" max="12294" width="4.85546875" style="2" customWidth="1"/>
    <col min="12295" max="12295" width="3.140625" style="2" customWidth="1"/>
    <col min="12296" max="12296" width="0.140625" style="2" customWidth="1"/>
    <col min="12297" max="12544" width="9.140625" style="2"/>
    <col min="12545" max="12545" width="37" style="2" customWidth="1"/>
    <col min="12546" max="12547" width="14.140625" style="2" customWidth="1"/>
    <col min="12548" max="12548" width="14" style="2" customWidth="1"/>
    <col min="12549" max="12549" width="8.140625" style="2" customWidth="1"/>
    <col min="12550" max="12550" width="4.85546875" style="2" customWidth="1"/>
    <col min="12551" max="12551" width="3.140625" style="2" customWidth="1"/>
    <col min="12552" max="12552" width="0.140625" style="2" customWidth="1"/>
    <col min="12553" max="12800" width="9.140625" style="2"/>
    <col min="12801" max="12801" width="37" style="2" customWidth="1"/>
    <col min="12802" max="12803" width="14.140625" style="2" customWidth="1"/>
    <col min="12804" max="12804" width="14" style="2" customWidth="1"/>
    <col min="12805" max="12805" width="8.140625" style="2" customWidth="1"/>
    <col min="12806" max="12806" width="4.85546875" style="2" customWidth="1"/>
    <col min="12807" max="12807" width="3.140625" style="2" customWidth="1"/>
    <col min="12808" max="12808" width="0.140625" style="2" customWidth="1"/>
    <col min="12809" max="13056" width="9.140625" style="2"/>
    <col min="13057" max="13057" width="37" style="2" customWidth="1"/>
    <col min="13058" max="13059" width="14.140625" style="2" customWidth="1"/>
    <col min="13060" max="13060" width="14" style="2" customWidth="1"/>
    <col min="13061" max="13061" width="8.140625" style="2" customWidth="1"/>
    <col min="13062" max="13062" width="4.85546875" style="2" customWidth="1"/>
    <col min="13063" max="13063" width="3.140625" style="2" customWidth="1"/>
    <col min="13064" max="13064" width="0.140625" style="2" customWidth="1"/>
    <col min="13065" max="13312" width="9.140625" style="2"/>
    <col min="13313" max="13313" width="37" style="2" customWidth="1"/>
    <col min="13314" max="13315" width="14.140625" style="2" customWidth="1"/>
    <col min="13316" max="13316" width="14" style="2" customWidth="1"/>
    <col min="13317" max="13317" width="8.140625" style="2" customWidth="1"/>
    <col min="13318" max="13318" width="4.85546875" style="2" customWidth="1"/>
    <col min="13319" max="13319" width="3.140625" style="2" customWidth="1"/>
    <col min="13320" max="13320" width="0.140625" style="2" customWidth="1"/>
    <col min="13321" max="13568" width="9.140625" style="2"/>
    <col min="13569" max="13569" width="37" style="2" customWidth="1"/>
    <col min="13570" max="13571" width="14.140625" style="2" customWidth="1"/>
    <col min="13572" max="13572" width="14" style="2" customWidth="1"/>
    <col min="13573" max="13573" width="8.140625" style="2" customWidth="1"/>
    <col min="13574" max="13574" width="4.85546875" style="2" customWidth="1"/>
    <col min="13575" max="13575" width="3.140625" style="2" customWidth="1"/>
    <col min="13576" max="13576" width="0.140625" style="2" customWidth="1"/>
    <col min="13577" max="13824" width="9.140625" style="2"/>
    <col min="13825" max="13825" width="37" style="2" customWidth="1"/>
    <col min="13826" max="13827" width="14.140625" style="2" customWidth="1"/>
    <col min="13828" max="13828" width="14" style="2" customWidth="1"/>
    <col min="13829" max="13829" width="8.140625" style="2" customWidth="1"/>
    <col min="13830" max="13830" width="4.85546875" style="2" customWidth="1"/>
    <col min="13831" max="13831" width="3.140625" style="2" customWidth="1"/>
    <col min="13832" max="13832" width="0.140625" style="2" customWidth="1"/>
    <col min="13833" max="14080" width="9.140625" style="2"/>
    <col min="14081" max="14081" width="37" style="2" customWidth="1"/>
    <col min="14082" max="14083" width="14.140625" style="2" customWidth="1"/>
    <col min="14084" max="14084" width="14" style="2" customWidth="1"/>
    <col min="14085" max="14085" width="8.140625" style="2" customWidth="1"/>
    <col min="14086" max="14086" width="4.85546875" style="2" customWidth="1"/>
    <col min="14087" max="14087" width="3.140625" style="2" customWidth="1"/>
    <col min="14088" max="14088" width="0.140625" style="2" customWidth="1"/>
    <col min="14089" max="14336" width="9.140625" style="2"/>
    <col min="14337" max="14337" width="37" style="2" customWidth="1"/>
    <col min="14338" max="14339" width="14.140625" style="2" customWidth="1"/>
    <col min="14340" max="14340" width="14" style="2" customWidth="1"/>
    <col min="14341" max="14341" width="8.140625" style="2" customWidth="1"/>
    <col min="14342" max="14342" width="4.85546875" style="2" customWidth="1"/>
    <col min="14343" max="14343" width="3.140625" style="2" customWidth="1"/>
    <col min="14344" max="14344" width="0.140625" style="2" customWidth="1"/>
    <col min="14345" max="14592" width="9.140625" style="2"/>
    <col min="14593" max="14593" width="37" style="2" customWidth="1"/>
    <col min="14594" max="14595" width="14.140625" style="2" customWidth="1"/>
    <col min="14596" max="14596" width="14" style="2" customWidth="1"/>
    <col min="14597" max="14597" width="8.140625" style="2" customWidth="1"/>
    <col min="14598" max="14598" width="4.85546875" style="2" customWidth="1"/>
    <col min="14599" max="14599" width="3.140625" style="2" customWidth="1"/>
    <col min="14600" max="14600" width="0.140625" style="2" customWidth="1"/>
    <col min="14601" max="14848" width="9.140625" style="2"/>
    <col min="14849" max="14849" width="37" style="2" customWidth="1"/>
    <col min="14850" max="14851" width="14.140625" style="2" customWidth="1"/>
    <col min="14852" max="14852" width="14" style="2" customWidth="1"/>
    <col min="14853" max="14853" width="8.140625" style="2" customWidth="1"/>
    <col min="14854" max="14854" width="4.85546875" style="2" customWidth="1"/>
    <col min="14855" max="14855" width="3.140625" style="2" customWidth="1"/>
    <col min="14856" max="14856" width="0.140625" style="2" customWidth="1"/>
    <col min="14857" max="15104" width="9.140625" style="2"/>
    <col min="15105" max="15105" width="37" style="2" customWidth="1"/>
    <col min="15106" max="15107" width="14.140625" style="2" customWidth="1"/>
    <col min="15108" max="15108" width="14" style="2" customWidth="1"/>
    <col min="15109" max="15109" width="8.140625" style="2" customWidth="1"/>
    <col min="15110" max="15110" width="4.85546875" style="2" customWidth="1"/>
    <col min="15111" max="15111" width="3.140625" style="2" customWidth="1"/>
    <col min="15112" max="15112" width="0.140625" style="2" customWidth="1"/>
    <col min="15113" max="15360" width="9.140625" style="2"/>
    <col min="15361" max="15361" width="37" style="2" customWidth="1"/>
    <col min="15362" max="15363" width="14.140625" style="2" customWidth="1"/>
    <col min="15364" max="15364" width="14" style="2" customWidth="1"/>
    <col min="15365" max="15365" width="8.140625" style="2" customWidth="1"/>
    <col min="15366" max="15366" width="4.85546875" style="2" customWidth="1"/>
    <col min="15367" max="15367" width="3.140625" style="2" customWidth="1"/>
    <col min="15368" max="15368" width="0.140625" style="2" customWidth="1"/>
    <col min="15369" max="15616" width="9.140625" style="2"/>
    <col min="15617" max="15617" width="37" style="2" customWidth="1"/>
    <col min="15618" max="15619" width="14.140625" style="2" customWidth="1"/>
    <col min="15620" max="15620" width="14" style="2" customWidth="1"/>
    <col min="15621" max="15621" width="8.140625" style="2" customWidth="1"/>
    <col min="15622" max="15622" width="4.85546875" style="2" customWidth="1"/>
    <col min="15623" max="15623" width="3.140625" style="2" customWidth="1"/>
    <col min="15624" max="15624" width="0.140625" style="2" customWidth="1"/>
    <col min="15625" max="15872" width="9.140625" style="2"/>
    <col min="15873" max="15873" width="37" style="2" customWidth="1"/>
    <col min="15874" max="15875" width="14.140625" style="2" customWidth="1"/>
    <col min="15876" max="15876" width="14" style="2" customWidth="1"/>
    <col min="15877" max="15877" width="8.140625" style="2" customWidth="1"/>
    <col min="15878" max="15878" width="4.85546875" style="2" customWidth="1"/>
    <col min="15879" max="15879" width="3.140625" style="2" customWidth="1"/>
    <col min="15880" max="15880" width="0.140625" style="2" customWidth="1"/>
    <col min="15881" max="16128" width="9.140625" style="2"/>
    <col min="16129" max="16129" width="37" style="2" customWidth="1"/>
    <col min="16130" max="16131" width="14.140625" style="2" customWidth="1"/>
    <col min="16132" max="16132" width="14" style="2" customWidth="1"/>
    <col min="16133" max="16133" width="8.140625" style="2" customWidth="1"/>
    <col min="16134" max="16134" width="4.85546875" style="2" customWidth="1"/>
    <col min="16135" max="16135" width="3.140625" style="2" customWidth="1"/>
    <col min="16136" max="16136" width="0.140625" style="2" customWidth="1"/>
    <col min="16137" max="16384" width="9.140625" style="2"/>
  </cols>
  <sheetData>
    <row r="1" spans="1:8" s="69" customFormat="1" ht="20.45" customHeight="1" x14ac:dyDescent="0.25">
      <c r="A1" s="94" t="s">
        <v>286</v>
      </c>
      <c r="B1" s="94"/>
      <c r="C1" s="94"/>
      <c r="E1" s="44"/>
      <c r="F1" s="46"/>
      <c r="G1" s="46"/>
      <c r="H1" s="22"/>
    </row>
    <row r="3" spans="1:8" ht="16.5" customHeight="1" x14ac:dyDescent="0.25">
      <c r="A3" s="88" t="s">
        <v>299</v>
      </c>
      <c r="B3" s="88"/>
      <c r="C3" s="88"/>
      <c r="D3" s="88"/>
      <c r="E3" s="88"/>
      <c r="F3" s="88"/>
      <c r="G3" s="88"/>
      <c r="H3" s="88"/>
    </row>
    <row r="4" spans="1:8" ht="8.25" customHeight="1" x14ac:dyDescent="0.25"/>
    <row r="5" spans="1:8" ht="14.25" customHeight="1" x14ac:dyDescent="0.25">
      <c r="A5" s="89" t="s">
        <v>0</v>
      </c>
      <c r="B5" s="89"/>
      <c r="C5" s="89"/>
      <c r="D5" s="89"/>
      <c r="E5" s="89"/>
      <c r="F5" s="89"/>
      <c r="G5" s="89"/>
      <c r="H5" s="89"/>
    </row>
    <row r="6" spans="1:8" ht="12" customHeight="1" x14ac:dyDescent="0.25"/>
    <row r="7" spans="1:8" ht="13.5" customHeight="1" x14ac:dyDescent="0.25">
      <c r="A7" s="89" t="s">
        <v>1</v>
      </c>
      <c r="B7" s="89"/>
      <c r="C7" s="89"/>
      <c r="D7" s="89"/>
      <c r="E7" s="89"/>
      <c r="F7" s="89"/>
      <c r="G7" s="89"/>
      <c r="H7" s="89"/>
    </row>
    <row r="8" spans="1:8" ht="17.25" customHeight="1" x14ac:dyDescent="0.25"/>
    <row r="9" spans="1:8" ht="12.75" customHeight="1" x14ac:dyDescent="0.25">
      <c r="A9" s="90" t="s">
        <v>2</v>
      </c>
      <c r="B9" s="90"/>
      <c r="C9" s="90"/>
      <c r="D9" s="90"/>
      <c r="E9" s="90"/>
      <c r="F9" s="90"/>
      <c r="G9" s="90"/>
      <c r="H9" s="90"/>
    </row>
    <row r="10" spans="1:8" ht="12.75" customHeight="1" x14ac:dyDescent="0.25"/>
    <row r="11" spans="1:8" ht="40.9" customHeight="1" x14ac:dyDescent="0.25">
      <c r="A11" s="70" t="s">
        <v>3</v>
      </c>
      <c r="B11" s="72" t="s">
        <v>4</v>
      </c>
      <c r="C11" s="72" t="s">
        <v>280</v>
      </c>
      <c r="D11" s="72" t="s">
        <v>5</v>
      </c>
      <c r="E11" s="73" t="s">
        <v>6</v>
      </c>
      <c r="F11" s="91" t="s">
        <v>7</v>
      </c>
      <c r="G11" s="91"/>
    </row>
    <row r="12" spans="1:8" ht="14.25" customHeight="1" x14ac:dyDescent="0.25">
      <c r="A12" s="39">
        <v>1</v>
      </c>
      <c r="B12" s="39">
        <v>2</v>
      </c>
      <c r="C12" s="39">
        <v>3</v>
      </c>
      <c r="D12" s="39">
        <v>4</v>
      </c>
      <c r="E12" s="74">
        <v>5</v>
      </c>
      <c r="F12" s="87">
        <v>6</v>
      </c>
      <c r="G12" s="87"/>
    </row>
    <row r="13" spans="1:8" ht="24.75" customHeight="1" x14ac:dyDescent="0.25">
      <c r="A13" s="75" t="s">
        <v>8</v>
      </c>
      <c r="B13" s="76">
        <f>B14+B15</f>
        <v>1214751.6500000001</v>
      </c>
      <c r="C13" s="76">
        <v>8552453</v>
      </c>
      <c r="D13" s="76">
        <v>1809197.42</v>
      </c>
      <c r="E13" s="77">
        <f>D13/B13*100</f>
        <v>148.9355803715105</v>
      </c>
      <c r="F13" s="92">
        <v>21.15</v>
      </c>
      <c r="G13" s="92"/>
    </row>
    <row r="14" spans="1:8" ht="24" customHeight="1" x14ac:dyDescent="0.25">
      <c r="A14" s="35" t="s">
        <v>9</v>
      </c>
      <c r="B14" s="78">
        <v>1214655.3500000001</v>
      </c>
      <c r="C14" s="78">
        <v>8552260</v>
      </c>
      <c r="D14" s="78">
        <v>1809101.12</v>
      </c>
      <c r="E14" s="79">
        <f>D14/B14*100</f>
        <v>148.93946006988733</v>
      </c>
      <c r="F14" s="93">
        <v>21.15</v>
      </c>
      <c r="G14" s="93"/>
    </row>
    <row r="15" spans="1:8" ht="24" customHeight="1" x14ac:dyDescent="0.25">
      <c r="A15" s="35" t="s">
        <v>10</v>
      </c>
      <c r="B15" s="78">
        <v>96.3</v>
      </c>
      <c r="C15" s="78">
        <v>193</v>
      </c>
      <c r="D15" s="78">
        <v>96.3</v>
      </c>
      <c r="E15" s="79">
        <f>D15/B15*100</f>
        <v>100</v>
      </c>
      <c r="F15" s="93">
        <v>49.9</v>
      </c>
      <c r="G15" s="93"/>
    </row>
    <row r="16" spans="1:8" ht="24.75" customHeight="1" x14ac:dyDescent="0.25">
      <c r="A16" s="75" t="s">
        <v>11</v>
      </c>
      <c r="B16" s="76">
        <f>B17+B18</f>
        <v>1206425.5799999998</v>
      </c>
      <c r="C16" s="76">
        <v>8582453</v>
      </c>
      <c r="D16" s="76">
        <v>1885620.91</v>
      </c>
      <c r="E16" s="77">
        <f>D16/B16*100</f>
        <v>156.29815392342726</v>
      </c>
      <c r="F16" s="92">
        <v>21.97</v>
      </c>
      <c r="G16" s="92"/>
    </row>
    <row r="17" spans="1:14" ht="24" customHeight="1" x14ac:dyDescent="0.25">
      <c r="A17" s="35" t="s">
        <v>12</v>
      </c>
      <c r="B17" s="78">
        <v>1203043.1399999999</v>
      </c>
      <c r="C17" s="78">
        <v>2795320</v>
      </c>
      <c r="D17" s="78">
        <v>1634173.31</v>
      </c>
      <c r="E17" s="79">
        <f t="shared" ref="E17:E18" si="0">D17/B17*100</f>
        <v>135.83663425403017</v>
      </c>
      <c r="F17" s="93">
        <v>58.46</v>
      </c>
      <c r="G17" s="93"/>
    </row>
    <row r="18" spans="1:14" ht="24.75" customHeight="1" x14ac:dyDescent="0.25">
      <c r="A18" s="35" t="s">
        <v>13</v>
      </c>
      <c r="B18" s="78">
        <v>3382.44</v>
      </c>
      <c r="C18" s="78">
        <v>5787133</v>
      </c>
      <c r="D18" s="78">
        <v>251447.6</v>
      </c>
      <c r="E18" s="79">
        <f t="shared" si="0"/>
        <v>7433.9116141010636</v>
      </c>
      <c r="F18" s="93">
        <v>4.34</v>
      </c>
      <c r="G18" s="93"/>
    </row>
    <row r="19" spans="1:14" ht="24" customHeight="1" x14ac:dyDescent="0.25">
      <c r="A19" s="75" t="s">
        <v>14</v>
      </c>
      <c r="B19" s="76">
        <f>B13-B16</f>
        <v>8326.070000000298</v>
      </c>
      <c r="C19" s="76">
        <v>-30000</v>
      </c>
      <c r="D19" s="76">
        <v>-76423.490000000005</v>
      </c>
      <c r="E19" s="77">
        <f>D19/B19*100</f>
        <v>-917.88190586912265</v>
      </c>
      <c r="F19" s="92">
        <v>254.74</v>
      </c>
      <c r="G19" s="92"/>
    </row>
    <row r="20" spans="1:14" ht="17.25" customHeight="1" x14ac:dyDescent="0.25"/>
    <row r="21" spans="1:14" ht="12.75" customHeight="1" x14ac:dyDescent="0.25">
      <c r="A21" s="90" t="s">
        <v>15</v>
      </c>
      <c r="B21" s="90"/>
      <c r="C21" s="90"/>
      <c r="D21" s="90"/>
      <c r="E21" s="90"/>
      <c r="F21" s="90"/>
      <c r="G21" s="90"/>
      <c r="H21" s="90"/>
    </row>
    <row r="22" spans="1:14" ht="8.25" customHeight="1" x14ac:dyDescent="0.25"/>
    <row r="23" spans="1:14" ht="36" customHeight="1" x14ac:dyDescent="0.25">
      <c r="A23" s="70" t="s">
        <v>3</v>
      </c>
      <c r="B23" s="72" t="s">
        <v>4</v>
      </c>
      <c r="C23" s="72" t="s">
        <v>280</v>
      </c>
      <c r="D23" s="72" t="s">
        <v>5</v>
      </c>
      <c r="E23" s="80" t="s">
        <v>16</v>
      </c>
      <c r="F23" s="91" t="s">
        <v>7</v>
      </c>
      <c r="G23" s="91"/>
    </row>
    <row r="24" spans="1:14" ht="14.25" customHeight="1" x14ac:dyDescent="0.25">
      <c r="A24" s="39">
        <v>1</v>
      </c>
      <c r="B24" s="39">
        <v>2</v>
      </c>
      <c r="C24" s="39">
        <v>3</v>
      </c>
      <c r="D24" s="39">
        <v>4</v>
      </c>
      <c r="E24" s="74">
        <v>5</v>
      </c>
      <c r="F24" s="87">
        <v>6</v>
      </c>
      <c r="G24" s="87"/>
    </row>
    <row r="25" spans="1:14" ht="24" customHeight="1" x14ac:dyDescent="0.25">
      <c r="A25" s="35" t="s">
        <v>17</v>
      </c>
      <c r="B25" s="78">
        <v>0</v>
      </c>
      <c r="C25" s="78">
        <v>0</v>
      </c>
      <c r="D25" s="78">
        <v>0</v>
      </c>
      <c r="E25" s="79">
        <v>0</v>
      </c>
      <c r="F25" s="93">
        <v>0</v>
      </c>
      <c r="G25" s="93"/>
    </row>
    <row r="26" spans="1:14" ht="24" customHeight="1" x14ac:dyDescent="0.25">
      <c r="A26" s="35" t="s">
        <v>18</v>
      </c>
      <c r="B26" s="78">
        <v>0</v>
      </c>
      <c r="C26" s="78">
        <v>0</v>
      </c>
      <c r="D26" s="78">
        <v>0</v>
      </c>
      <c r="E26" s="79">
        <v>0</v>
      </c>
      <c r="F26" s="93">
        <v>0</v>
      </c>
      <c r="G26" s="93"/>
    </row>
    <row r="27" spans="1:14" ht="24.75" customHeight="1" x14ac:dyDescent="0.25">
      <c r="A27" s="75" t="s">
        <v>19</v>
      </c>
      <c r="B27" s="76">
        <f>B19</f>
        <v>8326.070000000298</v>
      </c>
      <c r="C27" s="76">
        <f>C19</f>
        <v>-30000</v>
      </c>
      <c r="D27" s="76">
        <f>D19</f>
        <v>-76423.490000000005</v>
      </c>
      <c r="E27" s="77">
        <v>0</v>
      </c>
      <c r="F27" s="92">
        <v>0</v>
      </c>
      <c r="G27" s="92"/>
    </row>
    <row r="28" spans="1:14" ht="11.45" customHeight="1" x14ac:dyDescent="0.25"/>
    <row r="29" spans="1:14" ht="12.75" customHeight="1" x14ac:dyDescent="0.25">
      <c r="A29" s="90" t="s">
        <v>20</v>
      </c>
      <c r="B29" s="90"/>
      <c r="C29" s="90"/>
      <c r="D29" s="90"/>
      <c r="E29" s="90"/>
      <c r="F29" s="90"/>
      <c r="G29" s="90"/>
      <c r="H29" s="90"/>
    </row>
    <row r="30" spans="1:14" ht="6.75" customHeight="1" x14ac:dyDescent="0.25"/>
    <row r="31" spans="1:14" ht="36.75" customHeight="1" x14ac:dyDescent="0.25">
      <c r="A31" s="70" t="s">
        <v>3</v>
      </c>
      <c r="B31" s="72" t="s">
        <v>4</v>
      </c>
      <c r="C31" s="72" t="s">
        <v>280</v>
      </c>
      <c r="D31" s="72" t="s">
        <v>5</v>
      </c>
      <c r="E31" s="73" t="s">
        <v>6</v>
      </c>
      <c r="F31" s="91" t="s">
        <v>7</v>
      </c>
      <c r="G31" s="91"/>
      <c r="N31" s="2" t="s">
        <v>200</v>
      </c>
    </row>
    <row r="32" spans="1:14" ht="14.25" customHeight="1" x14ac:dyDescent="0.25">
      <c r="A32" s="39">
        <v>1</v>
      </c>
      <c r="B32" s="39">
        <v>2</v>
      </c>
      <c r="C32" s="39">
        <v>3</v>
      </c>
      <c r="D32" s="39">
        <v>4</v>
      </c>
      <c r="E32" s="74">
        <v>5</v>
      </c>
      <c r="F32" s="87">
        <v>6</v>
      </c>
      <c r="G32" s="87"/>
      <c r="N32" s="2" t="s">
        <v>200</v>
      </c>
    </row>
    <row r="33" spans="1:14" ht="24" customHeight="1" x14ac:dyDescent="0.25">
      <c r="A33" s="81" t="s">
        <v>21</v>
      </c>
      <c r="B33" s="82">
        <v>44083.56</v>
      </c>
      <c r="C33" s="82">
        <v>30000</v>
      </c>
      <c r="D33" s="82">
        <v>-25251.03</v>
      </c>
      <c r="E33" s="83">
        <f>D33/B33*100</f>
        <v>-57.279924761067392</v>
      </c>
      <c r="F33" s="97">
        <v>100</v>
      </c>
      <c r="G33" s="97"/>
    </row>
    <row r="34" spans="1:14" ht="24" customHeight="1" x14ac:dyDescent="0.25">
      <c r="A34" s="75" t="s">
        <v>22</v>
      </c>
      <c r="B34" s="76">
        <f>B19</f>
        <v>8326.070000000298</v>
      </c>
      <c r="C34" s="76">
        <v>0</v>
      </c>
      <c r="D34" s="76">
        <v>25251.03</v>
      </c>
      <c r="E34" s="77">
        <f>D34/B34*100</f>
        <v>303.27669596819499</v>
      </c>
      <c r="F34" s="92"/>
      <c r="G34" s="92"/>
      <c r="N34" s="2" t="s">
        <v>200</v>
      </c>
    </row>
    <row r="35" spans="1:14" ht="22.15" customHeight="1" x14ac:dyDescent="0.25">
      <c r="E35" s="11"/>
      <c r="F35" s="11"/>
      <c r="G35" s="11"/>
    </row>
    <row r="36" spans="1:14" ht="25.5" customHeight="1" x14ac:dyDescent="0.25">
      <c r="A36" s="84" t="s">
        <v>23</v>
      </c>
      <c r="B36" s="85">
        <f>B33+B34</f>
        <v>52409.630000000296</v>
      </c>
      <c r="C36" s="85">
        <f>C33-C34</f>
        <v>30000</v>
      </c>
      <c r="D36" s="85">
        <f>D27+D33</f>
        <v>-101674.52</v>
      </c>
      <c r="E36" s="86">
        <f t="shared" ref="E36" si="1">D36/B36*100</f>
        <v>-193.99969051489091</v>
      </c>
      <c r="F36" s="95">
        <f>D36/C36*100</f>
        <v>-338.91506666666669</v>
      </c>
      <c r="G36" s="95"/>
    </row>
    <row r="37" spans="1:14" ht="6" customHeight="1" x14ac:dyDescent="0.25"/>
    <row r="38" spans="1:14" ht="45.6" customHeight="1" x14ac:dyDescent="0.25">
      <c r="A38" s="96" t="s">
        <v>24</v>
      </c>
      <c r="B38" s="96"/>
      <c r="C38" s="96"/>
      <c r="D38" s="96"/>
      <c r="E38" s="96"/>
      <c r="F38" s="96"/>
    </row>
    <row r="40" spans="1:14" s="16" customFormat="1" x14ac:dyDescent="0.25">
      <c r="A40" s="16" t="s">
        <v>287</v>
      </c>
      <c r="E40" s="43"/>
      <c r="F40" s="17"/>
      <c r="G40" s="17"/>
      <c r="H40" s="17"/>
    </row>
    <row r="41" spans="1:14" s="16" customFormat="1" x14ac:dyDescent="0.25">
      <c r="E41" s="43"/>
      <c r="F41" s="17"/>
      <c r="G41" s="17"/>
      <c r="H41" s="17"/>
    </row>
    <row r="42" spans="1:14" s="16" customFormat="1" x14ac:dyDescent="0.25">
      <c r="A42" s="16" t="s">
        <v>288</v>
      </c>
      <c r="D42" s="16" t="s">
        <v>290</v>
      </c>
      <c r="E42" s="17"/>
      <c r="F42" s="17"/>
      <c r="G42" s="17"/>
      <c r="H42" s="17"/>
    </row>
    <row r="43" spans="1:14" s="16" customFormat="1" x14ac:dyDescent="0.25">
      <c r="A43" s="16" t="s">
        <v>289</v>
      </c>
      <c r="D43" s="16" t="s">
        <v>291</v>
      </c>
      <c r="E43" s="17"/>
      <c r="F43" s="17"/>
      <c r="G43" s="17"/>
      <c r="H43" s="17"/>
    </row>
  </sheetData>
  <mergeCells count="27">
    <mergeCell ref="A1:C1"/>
    <mergeCell ref="F36:G36"/>
    <mergeCell ref="A38:F38"/>
    <mergeCell ref="F27:G27"/>
    <mergeCell ref="A29:H29"/>
    <mergeCell ref="F31:G31"/>
    <mergeCell ref="F32:G32"/>
    <mergeCell ref="F33:G33"/>
    <mergeCell ref="F34:G34"/>
    <mergeCell ref="F26:G26"/>
    <mergeCell ref="F13:G13"/>
    <mergeCell ref="F14:G14"/>
    <mergeCell ref="F15:G15"/>
    <mergeCell ref="F16:G16"/>
    <mergeCell ref="F17:G17"/>
    <mergeCell ref="F18:G18"/>
    <mergeCell ref="F19:G19"/>
    <mergeCell ref="A21:H21"/>
    <mergeCell ref="F23:G23"/>
    <mergeCell ref="F24:G24"/>
    <mergeCell ref="F25:G25"/>
    <mergeCell ref="F12:G12"/>
    <mergeCell ref="A3:H3"/>
    <mergeCell ref="A5:H5"/>
    <mergeCell ref="A7:H7"/>
    <mergeCell ref="A9:H9"/>
    <mergeCell ref="F11:G11"/>
  </mergeCells>
  <pageMargins left="0.51181102362204722" right="0.51181102362204722" top="0.35433070866141736" bottom="0.35433070866141736" header="0.31496062992125984" footer="0.31496062992125984"/>
  <pageSetup paperSize="9" scale="94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6EC9B-6DDD-49DA-BB3C-D46B00308AAB}">
  <dimension ref="A1:H109"/>
  <sheetViews>
    <sheetView zoomScaleNormal="100" workbookViewId="0">
      <selection activeCell="F5" sqref="F5"/>
    </sheetView>
  </sheetViews>
  <sheetFormatPr defaultRowHeight="15" x14ac:dyDescent="0.25"/>
  <cols>
    <col min="1" max="1" width="5.42578125" style="2" customWidth="1"/>
    <col min="2" max="2" width="34" style="2" customWidth="1"/>
    <col min="3" max="5" width="14.7109375" style="2" customWidth="1"/>
    <col min="6" max="7" width="5.28515625" style="2" customWidth="1"/>
    <col min="8" max="256" width="9.140625" style="2"/>
    <col min="257" max="257" width="5.42578125" style="2" customWidth="1"/>
    <col min="258" max="258" width="31.7109375" style="2" customWidth="1"/>
    <col min="259" max="259" width="16.42578125" style="2" customWidth="1"/>
    <col min="260" max="261" width="16.5703125" style="2" customWidth="1"/>
    <col min="262" max="262" width="7.5703125" style="2" customWidth="1"/>
    <col min="263" max="263" width="6.42578125" style="2" customWidth="1"/>
    <col min="264" max="512" width="9.140625" style="2"/>
    <col min="513" max="513" width="5.42578125" style="2" customWidth="1"/>
    <col min="514" max="514" width="31.7109375" style="2" customWidth="1"/>
    <col min="515" max="515" width="16.42578125" style="2" customWidth="1"/>
    <col min="516" max="517" width="16.5703125" style="2" customWidth="1"/>
    <col min="518" max="518" width="7.5703125" style="2" customWidth="1"/>
    <col min="519" max="519" width="6.42578125" style="2" customWidth="1"/>
    <col min="520" max="768" width="9.140625" style="2"/>
    <col min="769" max="769" width="5.42578125" style="2" customWidth="1"/>
    <col min="770" max="770" width="31.7109375" style="2" customWidth="1"/>
    <col min="771" max="771" width="16.42578125" style="2" customWidth="1"/>
    <col min="772" max="773" width="16.5703125" style="2" customWidth="1"/>
    <col min="774" max="774" width="7.5703125" style="2" customWidth="1"/>
    <col min="775" max="775" width="6.42578125" style="2" customWidth="1"/>
    <col min="776" max="1024" width="9.140625" style="2"/>
    <col min="1025" max="1025" width="5.42578125" style="2" customWidth="1"/>
    <col min="1026" max="1026" width="31.7109375" style="2" customWidth="1"/>
    <col min="1027" max="1027" width="16.42578125" style="2" customWidth="1"/>
    <col min="1028" max="1029" width="16.5703125" style="2" customWidth="1"/>
    <col min="1030" max="1030" width="7.5703125" style="2" customWidth="1"/>
    <col min="1031" max="1031" width="6.42578125" style="2" customWidth="1"/>
    <col min="1032" max="1280" width="9.140625" style="2"/>
    <col min="1281" max="1281" width="5.42578125" style="2" customWidth="1"/>
    <col min="1282" max="1282" width="31.7109375" style="2" customWidth="1"/>
    <col min="1283" max="1283" width="16.42578125" style="2" customWidth="1"/>
    <col min="1284" max="1285" width="16.5703125" style="2" customWidth="1"/>
    <col min="1286" max="1286" width="7.5703125" style="2" customWidth="1"/>
    <col min="1287" max="1287" width="6.42578125" style="2" customWidth="1"/>
    <col min="1288" max="1536" width="9.140625" style="2"/>
    <col min="1537" max="1537" width="5.42578125" style="2" customWidth="1"/>
    <col min="1538" max="1538" width="31.7109375" style="2" customWidth="1"/>
    <col min="1539" max="1539" width="16.42578125" style="2" customWidth="1"/>
    <col min="1540" max="1541" width="16.5703125" style="2" customWidth="1"/>
    <col min="1542" max="1542" width="7.5703125" style="2" customWidth="1"/>
    <col min="1543" max="1543" width="6.42578125" style="2" customWidth="1"/>
    <col min="1544" max="1792" width="9.140625" style="2"/>
    <col min="1793" max="1793" width="5.42578125" style="2" customWidth="1"/>
    <col min="1794" max="1794" width="31.7109375" style="2" customWidth="1"/>
    <col min="1795" max="1795" width="16.42578125" style="2" customWidth="1"/>
    <col min="1796" max="1797" width="16.5703125" style="2" customWidth="1"/>
    <col min="1798" max="1798" width="7.5703125" style="2" customWidth="1"/>
    <col min="1799" max="1799" width="6.42578125" style="2" customWidth="1"/>
    <col min="1800" max="2048" width="9.140625" style="2"/>
    <col min="2049" max="2049" width="5.42578125" style="2" customWidth="1"/>
    <col min="2050" max="2050" width="31.7109375" style="2" customWidth="1"/>
    <col min="2051" max="2051" width="16.42578125" style="2" customWidth="1"/>
    <col min="2052" max="2053" width="16.5703125" style="2" customWidth="1"/>
    <col min="2054" max="2054" width="7.5703125" style="2" customWidth="1"/>
    <col min="2055" max="2055" width="6.42578125" style="2" customWidth="1"/>
    <col min="2056" max="2304" width="9.140625" style="2"/>
    <col min="2305" max="2305" width="5.42578125" style="2" customWidth="1"/>
    <col min="2306" max="2306" width="31.7109375" style="2" customWidth="1"/>
    <col min="2307" max="2307" width="16.42578125" style="2" customWidth="1"/>
    <col min="2308" max="2309" width="16.5703125" style="2" customWidth="1"/>
    <col min="2310" max="2310" width="7.5703125" style="2" customWidth="1"/>
    <col min="2311" max="2311" width="6.42578125" style="2" customWidth="1"/>
    <col min="2312" max="2560" width="9.140625" style="2"/>
    <col min="2561" max="2561" width="5.42578125" style="2" customWidth="1"/>
    <col min="2562" max="2562" width="31.7109375" style="2" customWidth="1"/>
    <col min="2563" max="2563" width="16.42578125" style="2" customWidth="1"/>
    <col min="2564" max="2565" width="16.5703125" style="2" customWidth="1"/>
    <col min="2566" max="2566" width="7.5703125" style="2" customWidth="1"/>
    <col min="2567" max="2567" width="6.42578125" style="2" customWidth="1"/>
    <col min="2568" max="2816" width="9.140625" style="2"/>
    <col min="2817" max="2817" width="5.42578125" style="2" customWidth="1"/>
    <col min="2818" max="2818" width="31.7109375" style="2" customWidth="1"/>
    <col min="2819" max="2819" width="16.42578125" style="2" customWidth="1"/>
    <col min="2820" max="2821" width="16.5703125" style="2" customWidth="1"/>
    <col min="2822" max="2822" width="7.5703125" style="2" customWidth="1"/>
    <col min="2823" max="2823" width="6.42578125" style="2" customWidth="1"/>
    <col min="2824" max="3072" width="9.140625" style="2"/>
    <col min="3073" max="3073" width="5.42578125" style="2" customWidth="1"/>
    <col min="3074" max="3074" width="31.7109375" style="2" customWidth="1"/>
    <col min="3075" max="3075" width="16.42578125" style="2" customWidth="1"/>
    <col min="3076" max="3077" width="16.5703125" style="2" customWidth="1"/>
    <col min="3078" max="3078" width="7.5703125" style="2" customWidth="1"/>
    <col min="3079" max="3079" width="6.42578125" style="2" customWidth="1"/>
    <col min="3080" max="3328" width="9.140625" style="2"/>
    <col min="3329" max="3329" width="5.42578125" style="2" customWidth="1"/>
    <col min="3330" max="3330" width="31.7109375" style="2" customWidth="1"/>
    <col min="3331" max="3331" width="16.42578125" style="2" customWidth="1"/>
    <col min="3332" max="3333" width="16.5703125" style="2" customWidth="1"/>
    <col min="3334" max="3334" width="7.5703125" style="2" customWidth="1"/>
    <col min="3335" max="3335" width="6.42578125" style="2" customWidth="1"/>
    <col min="3336" max="3584" width="9.140625" style="2"/>
    <col min="3585" max="3585" width="5.42578125" style="2" customWidth="1"/>
    <col min="3586" max="3586" width="31.7109375" style="2" customWidth="1"/>
    <col min="3587" max="3587" width="16.42578125" style="2" customWidth="1"/>
    <col min="3588" max="3589" width="16.5703125" style="2" customWidth="1"/>
    <col min="3590" max="3590" width="7.5703125" style="2" customWidth="1"/>
    <col min="3591" max="3591" width="6.42578125" style="2" customWidth="1"/>
    <col min="3592" max="3840" width="9.140625" style="2"/>
    <col min="3841" max="3841" width="5.42578125" style="2" customWidth="1"/>
    <col min="3842" max="3842" width="31.7109375" style="2" customWidth="1"/>
    <col min="3843" max="3843" width="16.42578125" style="2" customWidth="1"/>
    <col min="3844" max="3845" width="16.5703125" style="2" customWidth="1"/>
    <col min="3846" max="3846" width="7.5703125" style="2" customWidth="1"/>
    <col min="3847" max="3847" width="6.42578125" style="2" customWidth="1"/>
    <col min="3848" max="4096" width="9.140625" style="2"/>
    <col min="4097" max="4097" width="5.42578125" style="2" customWidth="1"/>
    <col min="4098" max="4098" width="31.7109375" style="2" customWidth="1"/>
    <col min="4099" max="4099" width="16.42578125" style="2" customWidth="1"/>
    <col min="4100" max="4101" width="16.5703125" style="2" customWidth="1"/>
    <col min="4102" max="4102" width="7.5703125" style="2" customWidth="1"/>
    <col min="4103" max="4103" width="6.42578125" style="2" customWidth="1"/>
    <col min="4104" max="4352" width="9.140625" style="2"/>
    <col min="4353" max="4353" width="5.42578125" style="2" customWidth="1"/>
    <col min="4354" max="4354" width="31.7109375" style="2" customWidth="1"/>
    <col min="4355" max="4355" width="16.42578125" style="2" customWidth="1"/>
    <col min="4356" max="4357" width="16.5703125" style="2" customWidth="1"/>
    <col min="4358" max="4358" width="7.5703125" style="2" customWidth="1"/>
    <col min="4359" max="4359" width="6.42578125" style="2" customWidth="1"/>
    <col min="4360" max="4608" width="9.140625" style="2"/>
    <col min="4609" max="4609" width="5.42578125" style="2" customWidth="1"/>
    <col min="4610" max="4610" width="31.7109375" style="2" customWidth="1"/>
    <col min="4611" max="4611" width="16.42578125" style="2" customWidth="1"/>
    <col min="4612" max="4613" width="16.5703125" style="2" customWidth="1"/>
    <col min="4614" max="4614" width="7.5703125" style="2" customWidth="1"/>
    <col min="4615" max="4615" width="6.42578125" style="2" customWidth="1"/>
    <col min="4616" max="4864" width="9.140625" style="2"/>
    <col min="4865" max="4865" width="5.42578125" style="2" customWidth="1"/>
    <col min="4866" max="4866" width="31.7109375" style="2" customWidth="1"/>
    <col min="4867" max="4867" width="16.42578125" style="2" customWidth="1"/>
    <col min="4868" max="4869" width="16.5703125" style="2" customWidth="1"/>
    <col min="4870" max="4870" width="7.5703125" style="2" customWidth="1"/>
    <col min="4871" max="4871" width="6.42578125" style="2" customWidth="1"/>
    <col min="4872" max="5120" width="9.140625" style="2"/>
    <col min="5121" max="5121" width="5.42578125" style="2" customWidth="1"/>
    <col min="5122" max="5122" width="31.7109375" style="2" customWidth="1"/>
    <col min="5123" max="5123" width="16.42578125" style="2" customWidth="1"/>
    <col min="5124" max="5125" width="16.5703125" style="2" customWidth="1"/>
    <col min="5126" max="5126" width="7.5703125" style="2" customWidth="1"/>
    <col min="5127" max="5127" width="6.42578125" style="2" customWidth="1"/>
    <col min="5128" max="5376" width="9.140625" style="2"/>
    <col min="5377" max="5377" width="5.42578125" style="2" customWidth="1"/>
    <col min="5378" max="5378" width="31.7109375" style="2" customWidth="1"/>
    <col min="5379" max="5379" width="16.42578125" style="2" customWidth="1"/>
    <col min="5380" max="5381" width="16.5703125" style="2" customWidth="1"/>
    <col min="5382" max="5382" width="7.5703125" style="2" customWidth="1"/>
    <col min="5383" max="5383" width="6.42578125" style="2" customWidth="1"/>
    <col min="5384" max="5632" width="9.140625" style="2"/>
    <col min="5633" max="5633" width="5.42578125" style="2" customWidth="1"/>
    <col min="5634" max="5634" width="31.7109375" style="2" customWidth="1"/>
    <col min="5635" max="5635" width="16.42578125" style="2" customWidth="1"/>
    <col min="5636" max="5637" width="16.5703125" style="2" customWidth="1"/>
    <col min="5638" max="5638" width="7.5703125" style="2" customWidth="1"/>
    <col min="5639" max="5639" width="6.42578125" style="2" customWidth="1"/>
    <col min="5640" max="5888" width="9.140625" style="2"/>
    <col min="5889" max="5889" width="5.42578125" style="2" customWidth="1"/>
    <col min="5890" max="5890" width="31.7109375" style="2" customWidth="1"/>
    <col min="5891" max="5891" width="16.42578125" style="2" customWidth="1"/>
    <col min="5892" max="5893" width="16.5703125" style="2" customWidth="1"/>
    <col min="5894" max="5894" width="7.5703125" style="2" customWidth="1"/>
    <col min="5895" max="5895" width="6.42578125" style="2" customWidth="1"/>
    <col min="5896" max="6144" width="9.140625" style="2"/>
    <col min="6145" max="6145" width="5.42578125" style="2" customWidth="1"/>
    <col min="6146" max="6146" width="31.7109375" style="2" customWidth="1"/>
    <col min="6147" max="6147" width="16.42578125" style="2" customWidth="1"/>
    <col min="6148" max="6149" width="16.5703125" style="2" customWidth="1"/>
    <col min="6150" max="6150" width="7.5703125" style="2" customWidth="1"/>
    <col min="6151" max="6151" width="6.42578125" style="2" customWidth="1"/>
    <col min="6152" max="6400" width="9.140625" style="2"/>
    <col min="6401" max="6401" width="5.42578125" style="2" customWidth="1"/>
    <col min="6402" max="6402" width="31.7109375" style="2" customWidth="1"/>
    <col min="6403" max="6403" width="16.42578125" style="2" customWidth="1"/>
    <col min="6404" max="6405" width="16.5703125" style="2" customWidth="1"/>
    <col min="6406" max="6406" width="7.5703125" style="2" customWidth="1"/>
    <col min="6407" max="6407" width="6.42578125" style="2" customWidth="1"/>
    <col min="6408" max="6656" width="9.140625" style="2"/>
    <col min="6657" max="6657" width="5.42578125" style="2" customWidth="1"/>
    <col min="6658" max="6658" width="31.7109375" style="2" customWidth="1"/>
    <col min="6659" max="6659" width="16.42578125" style="2" customWidth="1"/>
    <col min="6660" max="6661" width="16.5703125" style="2" customWidth="1"/>
    <col min="6662" max="6662" width="7.5703125" style="2" customWidth="1"/>
    <col min="6663" max="6663" width="6.42578125" style="2" customWidth="1"/>
    <col min="6664" max="6912" width="9.140625" style="2"/>
    <col min="6913" max="6913" width="5.42578125" style="2" customWidth="1"/>
    <col min="6914" max="6914" width="31.7109375" style="2" customWidth="1"/>
    <col min="6915" max="6915" width="16.42578125" style="2" customWidth="1"/>
    <col min="6916" max="6917" width="16.5703125" style="2" customWidth="1"/>
    <col min="6918" max="6918" width="7.5703125" style="2" customWidth="1"/>
    <col min="6919" max="6919" width="6.42578125" style="2" customWidth="1"/>
    <col min="6920" max="7168" width="9.140625" style="2"/>
    <col min="7169" max="7169" width="5.42578125" style="2" customWidth="1"/>
    <col min="7170" max="7170" width="31.7109375" style="2" customWidth="1"/>
    <col min="7171" max="7171" width="16.42578125" style="2" customWidth="1"/>
    <col min="7172" max="7173" width="16.5703125" style="2" customWidth="1"/>
    <col min="7174" max="7174" width="7.5703125" style="2" customWidth="1"/>
    <col min="7175" max="7175" width="6.42578125" style="2" customWidth="1"/>
    <col min="7176" max="7424" width="9.140625" style="2"/>
    <col min="7425" max="7425" width="5.42578125" style="2" customWidth="1"/>
    <col min="7426" max="7426" width="31.7109375" style="2" customWidth="1"/>
    <col min="7427" max="7427" width="16.42578125" style="2" customWidth="1"/>
    <col min="7428" max="7429" width="16.5703125" style="2" customWidth="1"/>
    <col min="7430" max="7430" width="7.5703125" style="2" customWidth="1"/>
    <col min="7431" max="7431" width="6.42578125" style="2" customWidth="1"/>
    <col min="7432" max="7680" width="9.140625" style="2"/>
    <col min="7681" max="7681" width="5.42578125" style="2" customWidth="1"/>
    <col min="7682" max="7682" width="31.7109375" style="2" customWidth="1"/>
    <col min="7683" max="7683" width="16.42578125" style="2" customWidth="1"/>
    <col min="7684" max="7685" width="16.5703125" style="2" customWidth="1"/>
    <col min="7686" max="7686" width="7.5703125" style="2" customWidth="1"/>
    <col min="7687" max="7687" width="6.42578125" style="2" customWidth="1"/>
    <col min="7688" max="7936" width="9.140625" style="2"/>
    <col min="7937" max="7937" width="5.42578125" style="2" customWidth="1"/>
    <col min="7938" max="7938" width="31.7109375" style="2" customWidth="1"/>
    <col min="7939" max="7939" width="16.42578125" style="2" customWidth="1"/>
    <col min="7940" max="7941" width="16.5703125" style="2" customWidth="1"/>
    <col min="7942" max="7942" width="7.5703125" style="2" customWidth="1"/>
    <col min="7943" max="7943" width="6.42578125" style="2" customWidth="1"/>
    <col min="7944" max="8192" width="9.140625" style="2"/>
    <col min="8193" max="8193" width="5.42578125" style="2" customWidth="1"/>
    <col min="8194" max="8194" width="31.7109375" style="2" customWidth="1"/>
    <col min="8195" max="8195" width="16.42578125" style="2" customWidth="1"/>
    <col min="8196" max="8197" width="16.5703125" style="2" customWidth="1"/>
    <col min="8198" max="8198" width="7.5703125" style="2" customWidth="1"/>
    <col min="8199" max="8199" width="6.42578125" style="2" customWidth="1"/>
    <col min="8200" max="8448" width="9.140625" style="2"/>
    <col min="8449" max="8449" width="5.42578125" style="2" customWidth="1"/>
    <col min="8450" max="8450" width="31.7109375" style="2" customWidth="1"/>
    <col min="8451" max="8451" width="16.42578125" style="2" customWidth="1"/>
    <col min="8452" max="8453" width="16.5703125" style="2" customWidth="1"/>
    <col min="8454" max="8454" width="7.5703125" style="2" customWidth="1"/>
    <col min="8455" max="8455" width="6.42578125" style="2" customWidth="1"/>
    <col min="8456" max="8704" width="9.140625" style="2"/>
    <col min="8705" max="8705" width="5.42578125" style="2" customWidth="1"/>
    <col min="8706" max="8706" width="31.7109375" style="2" customWidth="1"/>
    <col min="8707" max="8707" width="16.42578125" style="2" customWidth="1"/>
    <col min="8708" max="8709" width="16.5703125" style="2" customWidth="1"/>
    <col min="8710" max="8710" width="7.5703125" style="2" customWidth="1"/>
    <col min="8711" max="8711" width="6.42578125" style="2" customWidth="1"/>
    <col min="8712" max="8960" width="9.140625" style="2"/>
    <col min="8961" max="8961" width="5.42578125" style="2" customWidth="1"/>
    <col min="8962" max="8962" width="31.7109375" style="2" customWidth="1"/>
    <col min="8963" max="8963" width="16.42578125" style="2" customWidth="1"/>
    <col min="8964" max="8965" width="16.5703125" style="2" customWidth="1"/>
    <col min="8966" max="8966" width="7.5703125" style="2" customWidth="1"/>
    <col min="8967" max="8967" width="6.42578125" style="2" customWidth="1"/>
    <col min="8968" max="9216" width="9.140625" style="2"/>
    <col min="9217" max="9217" width="5.42578125" style="2" customWidth="1"/>
    <col min="9218" max="9218" width="31.7109375" style="2" customWidth="1"/>
    <col min="9219" max="9219" width="16.42578125" style="2" customWidth="1"/>
    <col min="9220" max="9221" width="16.5703125" style="2" customWidth="1"/>
    <col min="9222" max="9222" width="7.5703125" style="2" customWidth="1"/>
    <col min="9223" max="9223" width="6.42578125" style="2" customWidth="1"/>
    <col min="9224" max="9472" width="9.140625" style="2"/>
    <col min="9473" max="9473" width="5.42578125" style="2" customWidth="1"/>
    <col min="9474" max="9474" width="31.7109375" style="2" customWidth="1"/>
    <col min="9475" max="9475" width="16.42578125" style="2" customWidth="1"/>
    <col min="9476" max="9477" width="16.5703125" style="2" customWidth="1"/>
    <col min="9478" max="9478" width="7.5703125" style="2" customWidth="1"/>
    <col min="9479" max="9479" width="6.42578125" style="2" customWidth="1"/>
    <col min="9480" max="9728" width="9.140625" style="2"/>
    <col min="9729" max="9729" width="5.42578125" style="2" customWidth="1"/>
    <col min="9730" max="9730" width="31.7109375" style="2" customWidth="1"/>
    <col min="9731" max="9731" width="16.42578125" style="2" customWidth="1"/>
    <col min="9732" max="9733" width="16.5703125" style="2" customWidth="1"/>
    <col min="9734" max="9734" width="7.5703125" style="2" customWidth="1"/>
    <col min="9735" max="9735" width="6.42578125" style="2" customWidth="1"/>
    <col min="9736" max="9984" width="9.140625" style="2"/>
    <col min="9985" max="9985" width="5.42578125" style="2" customWidth="1"/>
    <col min="9986" max="9986" width="31.7109375" style="2" customWidth="1"/>
    <col min="9987" max="9987" width="16.42578125" style="2" customWidth="1"/>
    <col min="9988" max="9989" width="16.5703125" style="2" customWidth="1"/>
    <col min="9990" max="9990" width="7.5703125" style="2" customWidth="1"/>
    <col min="9991" max="9991" width="6.42578125" style="2" customWidth="1"/>
    <col min="9992" max="10240" width="9.140625" style="2"/>
    <col min="10241" max="10241" width="5.42578125" style="2" customWidth="1"/>
    <col min="10242" max="10242" width="31.7109375" style="2" customWidth="1"/>
    <col min="10243" max="10243" width="16.42578125" style="2" customWidth="1"/>
    <col min="10244" max="10245" width="16.5703125" style="2" customWidth="1"/>
    <col min="10246" max="10246" width="7.5703125" style="2" customWidth="1"/>
    <col min="10247" max="10247" width="6.42578125" style="2" customWidth="1"/>
    <col min="10248" max="10496" width="9.140625" style="2"/>
    <col min="10497" max="10497" width="5.42578125" style="2" customWidth="1"/>
    <col min="10498" max="10498" width="31.7109375" style="2" customWidth="1"/>
    <col min="10499" max="10499" width="16.42578125" style="2" customWidth="1"/>
    <col min="10500" max="10501" width="16.5703125" style="2" customWidth="1"/>
    <col min="10502" max="10502" width="7.5703125" style="2" customWidth="1"/>
    <col min="10503" max="10503" width="6.42578125" style="2" customWidth="1"/>
    <col min="10504" max="10752" width="9.140625" style="2"/>
    <col min="10753" max="10753" width="5.42578125" style="2" customWidth="1"/>
    <col min="10754" max="10754" width="31.7109375" style="2" customWidth="1"/>
    <col min="10755" max="10755" width="16.42578125" style="2" customWidth="1"/>
    <col min="10756" max="10757" width="16.5703125" style="2" customWidth="1"/>
    <col min="10758" max="10758" width="7.5703125" style="2" customWidth="1"/>
    <col min="10759" max="10759" width="6.42578125" style="2" customWidth="1"/>
    <col min="10760" max="11008" width="9.140625" style="2"/>
    <col min="11009" max="11009" width="5.42578125" style="2" customWidth="1"/>
    <col min="11010" max="11010" width="31.7109375" style="2" customWidth="1"/>
    <col min="11011" max="11011" width="16.42578125" style="2" customWidth="1"/>
    <col min="11012" max="11013" width="16.5703125" style="2" customWidth="1"/>
    <col min="11014" max="11014" width="7.5703125" style="2" customWidth="1"/>
    <col min="11015" max="11015" width="6.42578125" style="2" customWidth="1"/>
    <col min="11016" max="11264" width="9.140625" style="2"/>
    <col min="11265" max="11265" width="5.42578125" style="2" customWidth="1"/>
    <col min="11266" max="11266" width="31.7109375" style="2" customWidth="1"/>
    <col min="11267" max="11267" width="16.42578125" style="2" customWidth="1"/>
    <col min="11268" max="11269" width="16.5703125" style="2" customWidth="1"/>
    <col min="11270" max="11270" width="7.5703125" style="2" customWidth="1"/>
    <col min="11271" max="11271" width="6.42578125" style="2" customWidth="1"/>
    <col min="11272" max="11520" width="9.140625" style="2"/>
    <col min="11521" max="11521" width="5.42578125" style="2" customWidth="1"/>
    <col min="11522" max="11522" width="31.7109375" style="2" customWidth="1"/>
    <col min="11523" max="11523" width="16.42578125" style="2" customWidth="1"/>
    <col min="11524" max="11525" width="16.5703125" style="2" customWidth="1"/>
    <col min="11526" max="11526" width="7.5703125" style="2" customWidth="1"/>
    <col min="11527" max="11527" width="6.42578125" style="2" customWidth="1"/>
    <col min="11528" max="11776" width="9.140625" style="2"/>
    <col min="11777" max="11777" width="5.42578125" style="2" customWidth="1"/>
    <col min="11778" max="11778" width="31.7109375" style="2" customWidth="1"/>
    <col min="11779" max="11779" width="16.42578125" style="2" customWidth="1"/>
    <col min="11780" max="11781" width="16.5703125" style="2" customWidth="1"/>
    <col min="11782" max="11782" width="7.5703125" style="2" customWidth="1"/>
    <col min="11783" max="11783" width="6.42578125" style="2" customWidth="1"/>
    <col min="11784" max="12032" width="9.140625" style="2"/>
    <col min="12033" max="12033" width="5.42578125" style="2" customWidth="1"/>
    <col min="12034" max="12034" width="31.7109375" style="2" customWidth="1"/>
    <col min="12035" max="12035" width="16.42578125" style="2" customWidth="1"/>
    <col min="12036" max="12037" width="16.5703125" style="2" customWidth="1"/>
    <col min="12038" max="12038" width="7.5703125" style="2" customWidth="1"/>
    <col min="12039" max="12039" width="6.42578125" style="2" customWidth="1"/>
    <col min="12040" max="12288" width="9.140625" style="2"/>
    <col min="12289" max="12289" width="5.42578125" style="2" customWidth="1"/>
    <col min="12290" max="12290" width="31.7109375" style="2" customWidth="1"/>
    <col min="12291" max="12291" width="16.42578125" style="2" customWidth="1"/>
    <col min="12292" max="12293" width="16.5703125" style="2" customWidth="1"/>
    <col min="12294" max="12294" width="7.5703125" style="2" customWidth="1"/>
    <col min="12295" max="12295" width="6.42578125" style="2" customWidth="1"/>
    <col min="12296" max="12544" width="9.140625" style="2"/>
    <col min="12545" max="12545" width="5.42578125" style="2" customWidth="1"/>
    <col min="12546" max="12546" width="31.7109375" style="2" customWidth="1"/>
    <col min="12547" max="12547" width="16.42578125" style="2" customWidth="1"/>
    <col min="12548" max="12549" width="16.5703125" style="2" customWidth="1"/>
    <col min="12550" max="12550" width="7.5703125" style="2" customWidth="1"/>
    <col min="12551" max="12551" width="6.42578125" style="2" customWidth="1"/>
    <col min="12552" max="12800" width="9.140625" style="2"/>
    <col min="12801" max="12801" width="5.42578125" style="2" customWidth="1"/>
    <col min="12802" max="12802" width="31.7109375" style="2" customWidth="1"/>
    <col min="12803" max="12803" width="16.42578125" style="2" customWidth="1"/>
    <col min="12804" max="12805" width="16.5703125" style="2" customWidth="1"/>
    <col min="12806" max="12806" width="7.5703125" style="2" customWidth="1"/>
    <col min="12807" max="12807" width="6.42578125" style="2" customWidth="1"/>
    <col min="12808" max="13056" width="9.140625" style="2"/>
    <col min="13057" max="13057" width="5.42578125" style="2" customWidth="1"/>
    <col min="13058" max="13058" width="31.7109375" style="2" customWidth="1"/>
    <col min="13059" max="13059" width="16.42578125" style="2" customWidth="1"/>
    <col min="13060" max="13061" width="16.5703125" style="2" customWidth="1"/>
    <col min="13062" max="13062" width="7.5703125" style="2" customWidth="1"/>
    <col min="13063" max="13063" width="6.42578125" style="2" customWidth="1"/>
    <col min="13064" max="13312" width="9.140625" style="2"/>
    <col min="13313" max="13313" width="5.42578125" style="2" customWidth="1"/>
    <col min="13314" max="13314" width="31.7109375" style="2" customWidth="1"/>
    <col min="13315" max="13315" width="16.42578125" style="2" customWidth="1"/>
    <col min="13316" max="13317" width="16.5703125" style="2" customWidth="1"/>
    <col min="13318" max="13318" width="7.5703125" style="2" customWidth="1"/>
    <col min="13319" max="13319" width="6.42578125" style="2" customWidth="1"/>
    <col min="13320" max="13568" width="9.140625" style="2"/>
    <col min="13569" max="13569" width="5.42578125" style="2" customWidth="1"/>
    <col min="13570" max="13570" width="31.7109375" style="2" customWidth="1"/>
    <col min="13571" max="13571" width="16.42578125" style="2" customWidth="1"/>
    <col min="13572" max="13573" width="16.5703125" style="2" customWidth="1"/>
    <col min="13574" max="13574" width="7.5703125" style="2" customWidth="1"/>
    <col min="13575" max="13575" width="6.42578125" style="2" customWidth="1"/>
    <col min="13576" max="13824" width="9.140625" style="2"/>
    <col min="13825" max="13825" width="5.42578125" style="2" customWidth="1"/>
    <col min="13826" max="13826" width="31.7109375" style="2" customWidth="1"/>
    <col min="13827" max="13827" width="16.42578125" style="2" customWidth="1"/>
    <col min="13828" max="13829" width="16.5703125" style="2" customWidth="1"/>
    <col min="13830" max="13830" width="7.5703125" style="2" customWidth="1"/>
    <col min="13831" max="13831" width="6.42578125" style="2" customWidth="1"/>
    <col min="13832" max="14080" width="9.140625" style="2"/>
    <col min="14081" max="14081" width="5.42578125" style="2" customWidth="1"/>
    <col min="14082" max="14082" width="31.7109375" style="2" customWidth="1"/>
    <col min="14083" max="14083" width="16.42578125" style="2" customWidth="1"/>
    <col min="14084" max="14085" width="16.5703125" style="2" customWidth="1"/>
    <col min="14086" max="14086" width="7.5703125" style="2" customWidth="1"/>
    <col min="14087" max="14087" width="6.42578125" style="2" customWidth="1"/>
    <col min="14088" max="14336" width="9.140625" style="2"/>
    <col min="14337" max="14337" width="5.42578125" style="2" customWidth="1"/>
    <col min="14338" max="14338" width="31.7109375" style="2" customWidth="1"/>
    <col min="14339" max="14339" width="16.42578125" style="2" customWidth="1"/>
    <col min="14340" max="14341" width="16.5703125" style="2" customWidth="1"/>
    <col min="14342" max="14342" width="7.5703125" style="2" customWidth="1"/>
    <col min="14343" max="14343" width="6.42578125" style="2" customWidth="1"/>
    <col min="14344" max="14592" width="9.140625" style="2"/>
    <col min="14593" max="14593" width="5.42578125" style="2" customWidth="1"/>
    <col min="14594" max="14594" width="31.7109375" style="2" customWidth="1"/>
    <col min="14595" max="14595" width="16.42578125" style="2" customWidth="1"/>
    <col min="14596" max="14597" width="16.5703125" style="2" customWidth="1"/>
    <col min="14598" max="14598" width="7.5703125" style="2" customWidth="1"/>
    <col min="14599" max="14599" width="6.42578125" style="2" customWidth="1"/>
    <col min="14600" max="14848" width="9.140625" style="2"/>
    <col min="14849" max="14849" width="5.42578125" style="2" customWidth="1"/>
    <col min="14850" max="14850" width="31.7109375" style="2" customWidth="1"/>
    <col min="14851" max="14851" width="16.42578125" style="2" customWidth="1"/>
    <col min="14852" max="14853" width="16.5703125" style="2" customWidth="1"/>
    <col min="14854" max="14854" width="7.5703125" style="2" customWidth="1"/>
    <col min="14855" max="14855" width="6.42578125" style="2" customWidth="1"/>
    <col min="14856" max="15104" width="9.140625" style="2"/>
    <col min="15105" max="15105" width="5.42578125" style="2" customWidth="1"/>
    <col min="15106" max="15106" width="31.7109375" style="2" customWidth="1"/>
    <col min="15107" max="15107" width="16.42578125" style="2" customWidth="1"/>
    <col min="15108" max="15109" width="16.5703125" style="2" customWidth="1"/>
    <col min="15110" max="15110" width="7.5703125" style="2" customWidth="1"/>
    <col min="15111" max="15111" width="6.42578125" style="2" customWidth="1"/>
    <col min="15112" max="15360" width="9.140625" style="2"/>
    <col min="15361" max="15361" width="5.42578125" style="2" customWidth="1"/>
    <col min="15362" max="15362" width="31.7109375" style="2" customWidth="1"/>
    <col min="15363" max="15363" width="16.42578125" style="2" customWidth="1"/>
    <col min="15364" max="15365" width="16.5703125" style="2" customWidth="1"/>
    <col min="15366" max="15366" width="7.5703125" style="2" customWidth="1"/>
    <col min="15367" max="15367" width="6.42578125" style="2" customWidth="1"/>
    <col min="15368" max="15616" width="9.140625" style="2"/>
    <col min="15617" max="15617" width="5.42578125" style="2" customWidth="1"/>
    <col min="15618" max="15618" width="31.7109375" style="2" customWidth="1"/>
    <col min="15619" max="15619" width="16.42578125" style="2" customWidth="1"/>
    <col min="15620" max="15621" width="16.5703125" style="2" customWidth="1"/>
    <col min="15622" max="15622" width="7.5703125" style="2" customWidth="1"/>
    <col min="15623" max="15623" width="6.42578125" style="2" customWidth="1"/>
    <col min="15624" max="15872" width="9.140625" style="2"/>
    <col min="15873" max="15873" width="5.42578125" style="2" customWidth="1"/>
    <col min="15874" max="15874" width="31.7109375" style="2" customWidth="1"/>
    <col min="15875" max="15875" width="16.42578125" style="2" customWidth="1"/>
    <col min="15876" max="15877" width="16.5703125" style="2" customWidth="1"/>
    <col min="15878" max="15878" width="7.5703125" style="2" customWidth="1"/>
    <col min="15879" max="15879" width="6.42578125" style="2" customWidth="1"/>
    <col min="15880" max="16128" width="9.140625" style="2"/>
    <col min="16129" max="16129" width="5.42578125" style="2" customWidth="1"/>
    <col min="16130" max="16130" width="31.7109375" style="2" customWidth="1"/>
    <col min="16131" max="16131" width="16.42578125" style="2" customWidth="1"/>
    <col min="16132" max="16133" width="16.5703125" style="2" customWidth="1"/>
    <col min="16134" max="16134" width="7.5703125" style="2" customWidth="1"/>
    <col min="16135" max="16135" width="6.42578125" style="2" customWidth="1"/>
    <col min="16136" max="16384" width="9.140625" style="2"/>
  </cols>
  <sheetData>
    <row r="1" spans="1:8" s="58" customFormat="1" ht="22.9" customHeight="1" x14ac:dyDescent="0.25">
      <c r="A1" s="94" t="s">
        <v>286</v>
      </c>
      <c r="B1" s="94"/>
      <c r="C1" s="94"/>
      <c r="E1" s="44"/>
      <c r="F1" s="46"/>
      <c r="G1" s="47"/>
      <c r="H1" s="22"/>
    </row>
    <row r="3" spans="1:8" ht="6.75" customHeight="1" x14ac:dyDescent="0.25"/>
    <row r="4" spans="1:8" ht="21.75" customHeight="1" x14ac:dyDescent="0.25">
      <c r="A4" s="89" t="s">
        <v>25</v>
      </c>
      <c r="B4" s="89"/>
      <c r="C4" s="89"/>
      <c r="D4" s="89"/>
      <c r="E4" s="89"/>
      <c r="F4" s="89"/>
      <c r="G4" s="89"/>
    </row>
    <row r="5" spans="1:8" ht="12.75" customHeight="1" x14ac:dyDescent="0.25"/>
    <row r="6" spans="1:8" ht="13.5" customHeight="1" x14ac:dyDescent="0.25">
      <c r="A6" s="99" t="s">
        <v>26</v>
      </c>
      <c r="B6" s="99"/>
      <c r="C6" s="99"/>
      <c r="D6" s="99"/>
      <c r="E6" s="99"/>
      <c r="F6" s="99"/>
      <c r="G6" s="99"/>
    </row>
    <row r="7" spans="1:8" ht="21" customHeight="1" x14ac:dyDescent="0.25"/>
    <row r="8" spans="1:8" ht="40.9" customHeight="1" x14ac:dyDescent="0.25">
      <c r="A8" s="100" t="s">
        <v>3</v>
      </c>
      <c r="B8" s="100"/>
      <c r="C8" s="3" t="s">
        <v>27</v>
      </c>
      <c r="D8" s="3" t="s">
        <v>294</v>
      </c>
      <c r="E8" s="3" t="s">
        <v>28</v>
      </c>
      <c r="F8" s="66" t="s">
        <v>6</v>
      </c>
      <c r="G8" s="66" t="s">
        <v>7</v>
      </c>
    </row>
    <row r="9" spans="1:8" ht="9.75" customHeight="1" x14ac:dyDescent="0.25">
      <c r="A9" s="98">
        <v>1</v>
      </c>
      <c r="B9" s="98"/>
      <c r="C9" s="23">
        <v>2</v>
      </c>
      <c r="D9" s="23">
        <v>3</v>
      </c>
      <c r="E9" s="23">
        <v>4</v>
      </c>
      <c r="F9" s="23">
        <v>5</v>
      </c>
      <c r="G9" s="23">
        <v>6</v>
      </c>
    </row>
    <row r="10" spans="1:8" ht="25.5" customHeight="1" x14ac:dyDescent="0.25">
      <c r="A10" s="24"/>
      <c r="B10" s="25" t="s">
        <v>29</v>
      </c>
      <c r="C10" s="26">
        <f>C11+C36</f>
        <v>1214751.6499999997</v>
      </c>
      <c r="D10" s="26">
        <v>8552453</v>
      </c>
      <c r="E10" s="26">
        <v>1809197.42</v>
      </c>
      <c r="F10" s="50">
        <f>E10/C10*100</f>
        <v>148.93558037151053</v>
      </c>
      <c r="G10" s="50">
        <v>21.15</v>
      </c>
    </row>
    <row r="11" spans="1:8" ht="25.5" customHeight="1" x14ac:dyDescent="0.25">
      <c r="A11" s="56" t="s">
        <v>30</v>
      </c>
      <c r="B11" s="25" t="s">
        <v>31</v>
      </c>
      <c r="C11" s="26">
        <f>C12+C19+C22+C25+C32</f>
        <v>1214655.3499999996</v>
      </c>
      <c r="D11" s="26">
        <v>8552260</v>
      </c>
      <c r="E11" s="26">
        <v>1809101.12</v>
      </c>
      <c r="F11" s="50">
        <f t="shared" ref="F11:F39" si="0">E11/C11*100</f>
        <v>148.93946006988736</v>
      </c>
      <c r="G11" s="50">
        <v>21.15</v>
      </c>
    </row>
    <row r="12" spans="1:8" ht="25.5" customHeight="1" x14ac:dyDescent="0.25">
      <c r="A12" s="56" t="s">
        <v>32</v>
      </c>
      <c r="B12" s="25" t="s">
        <v>33</v>
      </c>
      <c r="C12" s="26">
        <f>C13+C16</f>
        <v>1099542.97</v>
      </c>
      <c r="D12" s="26">
        <v>8031650</v>
      </c>
      <c r="E12" s="26">
        <v>1318383.94</v>
      </c>
      <c r="F12" s="50">
        <f t="shared" si="0"/>
        <v>119.90290293066037</v>
      </c>
      <c r="G12" s="50">
        <v>16.41</v>
      </c>
    </row>
    <row r="13" spans="1:8" ht="30" customHeight="1" x14ac:dyDescent="0.25">
      <c r="A13" s="54" t="s">
        <v>34</v>
      </c>
      <c r="B13" s="55" t="s">
        <v>35</v>
      </c>
      <c r="C13" s="32">
        <f>C14+C15</f>
        <v>1080489.78</v>
      </c>
      <c r="D13" s="57"/>
      <c r="E13" s="32">
        <v>1252562.01</v>
      </c>
      <c r="F13" s="50">
        <f t="shared" si="0"/>
        <v>115.92539172374217</v>
      </c>
      <c r="G13" s="50"/>
    </row>
    <row r="14" spans="1:8" ht="31.15" customHeight="1" x14ac:dyDescent="0.25">
      <c r="A14" s="54" t="s">
        <v>36</v>
      </c>
      <c r="B14" s="55" t="s">
        <v>37</v>
      </c>
      <c r="C14" s="32">
        <v>1080489.78</v>
      </c>
      <c r="D14" s="57"/>
      <c r="E14" s="32">
        <v>1221898.4099999999</v>
      </c>
      <c r="F14" s="50">
        <f t="shared" si="0"/>
        <v>113.08745650514157</v>
      </c>
      <c r="G14" s="50"/>
    </row>
    <row r="15" spans="1:8" ht="31.15" customHeight="1" x14ac:dyDescent="0.25">
      <c r="A15" s="54" t="s">
        <v>38</v>
      </c>
      <c r="B15" s="55" t="s">
        <v>39</v>
      </c>
      <c r="C15" s="32">
        <v>0</v>
      </c>
      <c r="D15" s="57"/>
      <c r="E15" s="32">
        <v>30663.599999999999</v>
      </c>
      <c r="F15" s="50">
        <v>0</v>
      </c>
      <c r="G15" s="50"/>
    </row>
    <row r="16" spans="1:8" ht="25.5" customHeight="1" x14ac:dyDescent="0.25">
      <c r="A16" s="54" t="s">
        <v>40</v>
      </c>
      <c r="B16" s="55" t="s">
        <v>41</v>
      </c>
      <c r="C16" s="32">
        <f>C18+C17</f>
        <v>19053.189999999999</v>
      </c>
      <c r="D16" s="57"/>
      <c r="E16" s="32">
        <v>65821.929999999993</v>
      </c>
      <c r="F16" s="50">
        <f t="shared" si="0"/>
        <v>345.46409288943215</v>
      </c>
      <c r="G16" s="50"/>
    </row>
    <row r="17" spans="1:7" ht="25.5" customHeight="1" x14ac:dyDescent="0.25">
      <c r="A17" s="54" t="s">
        <v>295</v>
      </c>
      <c r="B17" s="55" t="s">
        <v>296</v>
      </c>
      <c r="C17" s="32">
        <v>19053.189999999999</v>
      </c>
      <c r="D17" s="57"/>
      <c r="E17" s="32">
        <v>0</v>
      </c>
      <c r="F17" s="50">
        <f t="shared" ref="F17" si="1">E17/C17*100</f>
        <v>0</v>
      </c>
      <c r="G17" s="50"/>
    </row>
    <row r="18" spans="1:7" ht="25.5" customHeight="1" x14ac:dyDescent="0.25">
      <c r="A18" s="54" t="s">
        <v>42</v>
      </c>
      <c r="B18" s="55" t="s">
        <v>43</v>
      </c>
      <c r="C18" s="32">
        <v>0</v>
      </c>
      <c r="D18" s="57"/>
      <c r="E18" s="32">
        <v>65821.929999999993</v>
      </c>
      <c r="F18" s="50">
        <v>0</v>
      </c>
      <c r="G18" s="50"/>
    </row>
    <row r="19" spans="1:7" ht="25.5" customHeight="1" x14ac:dyDescent="0.25">
      <c r="A19" s="56" t="s">
        <v>44</v>
      </c>
      <c r="B19" s="25" t="s">
        <v>45</v>
      </c>
      <c r="C19" s="26">
        <f>C20</f>
        <v>35.39</v>
      </c>
      <c r="D19" s="26">
        <v>70</v>
      </c>
      <c r="E19" s="26">
        <v>13.84</v>
      </c>
      <c r="F19" s="50">
        <f t="shared" si="0"/>
        <v>39.107092398982765</v>
      </c>
      <c r="G19" s="50">
        <v>19.77</v>
      </c>
    </row>
    <row r="20" spans="1:7" ht="25.5" customHeight="1" x14ac:dyDescent="0.25">
      <c r="A20" s="54" t="s">
        <v>46</v>
      </c>
      <c r="B20" s="55" t="s">
        <v>47</v>
      </c>
      <c r="C20" s="32">
        <f>C21</f>
        <v>35.39</v>
      </c>
      <c r="D20" s="57"/>
      <c r="E20" s="32">
        <v>13.84</v>
      </c>
      <c r="F20" s="50">
        <f t="shared" si="0"/>
        <v>39.107092398982765</v>
      </c>
      <c r="G20" s="50"/>
    </row>
    <row r="21" spans="1:7" ht="25.5" customHeight="1" x14ac:dyDescent="0.25">
      <c r="A21" s="54" t="s">
        <v>48</v>
      </c>
      <c r="B21" s="55" t="s">
        <v>49</v>
      </c>
      <c r="C21" s="32">
        <v>35.39</v>
      </c>
      <c r="D21" s="57"/>
      <c r="E21" s="32">
        <v>13.84</v>
      </c>
      <c r="F21" s="50">
        <f t="shared" si="0"/>
        <v>39.107092398982765</v>
      </c>
      <c r="G21" s="50"/>
    </row>
    <row r="22" spans="1:7" ht="33" customHeight="1" x14ac:dyDescent="0.25">
      <c r="A22" s="56" t="s">
        <v>50</v>
      </c>
      <c r="B22" s="25" t="s">
        <v>51</v>
      </c>
      <c r="C22" s="26">
        <f>C23</f>
        <v>27368.16</v>
      </c>
      <c r="D22" s="26">
        <v>65900</v>
      </c>
      <c r="E22" s="26">
        <v>24901.439999999999</v>
      </c>
      <c r="F22" s="50">
        <f t="shared" si="0"/>
        <v>90.986898644263988</v>
      </c>
      <c r="G22" s="50">
        <v>37.79</v>
      </c>
    </row>
    <row r="23" spans="1:7" ht="25.5" customHeight="1" x14ac:dyDescent="0.25">
      <c r="A23" s="54" t="s">
        <v>52</v>
      </c>
      <c r="B23" s="55" t="s">
        <v>53</v>
      </c>
      <c r="C23" s="32">
        <f>C24</f>
        <v>27368.16</v>
      </c>
      <c r="D23" s="57"/>
      <c r="E23" s="32">
        <v>24901.439999999999</v>
      </c>
      <c r="F23" s="50">
        <f t="shared" si="0"/>
        <v>90.986898644263988</v>
      </c>
      <c r="G23" s="50"/>
    </row>
    <row r="24" spans="1:7" ht="25.5" customHeight="1" x14ac:dyDescent="0.25">
      <c r="A24" s="54" t="s">
        <v>54</v>
      </c>
      <c r="B24" s="55" t="s">
        <v>55</v>
      </c>
      <c r="C24" s="32">
        <v>27368.16</v>
      </c>
      <c r="D24" s="57"/>
      <c r="E24" s="32">
        <v>24901.439999999999</v>
      </c>
      <c r="F24" s="50">
        <f t="shared" si="0"/>
        <v>90.986898644263988</v>
      </c>
      <c r="G24" s="50"/>
    </row>
    <row r="25" spans="1:7" ht="33" customHeight="1" x14ac:dyDescent="0.25">
      <c r="A25" s="56" t="s">
        <v>56</v>
      </c>
      <c r="B25" s="25" t="s">
        <v>57</v>
      </c>
      <c r="C25" s="26">
        <f>C26+C29</f>
        <v>11804.42</v>
      </c>
      <c r="D25" s="26">
        <v>23700</v>
      </c>
      <c r="E25" s="26">
        <v>12057.64</v>
      </c>
      <c r="F25" s="50">
        <f t="shared" si="0"/>
        <v>102.14512868908426</v>
      </c>
      <c r="G25" s="50">
        <v>50.88</v>
      </c>
    </row>
    <row r="26" spans="1:7" ht="25.5" customHeight="1" x14ac:dyDescent="0.25">
      <c r="A26" s="54" t="s">
        <v>58</v>
      </c>
      <c r="B26" s="55" t="s">
        <v>59</v>
      </c>
      <c r="C26" s="32">
        <f>C27+C28</f>
        <v>11687.6</v>
      </c>
      <c r="D26" s="57"/>
      <c r="E26" s="32">
        <v>11787.64</v>
      </c>
      <c r="F26" s="50">
        <f t="shared" si="0"/>
        <v>100.85594989561586</v>
      </c>
      <c r="G26" s="50"/>
    </row>
    <row r="27" spans="1:7" ht="25.5" customHeight="1" x14ac:dyDescent="0.25">
      <c r="A27" s="54" t="s">
        <v>60</v>
      </c>
      <c r="B27" s="55" t="s">
        <v>61</v>
      </c>
      <c r="C27" s="32">
        <v>107.6</v>
      </c>
      <c r="D27" s="57"/>
      <c r="E27" s="32">
        <v>228</v>
      </c>
      <c r="F27" s="50">
        <f t="shared" si="0"/>
        <v>211.89591078066914</v>
      </c>
      <c r="G27" s="50"/>
    </row>
    <row r="28" spans="1:7" ht="25.5" customHeight="1" x14ac:dyDescent="0.25">
      <c r="A28" s="54" t="s">
        <v>62</v>
      </c>
      <c r="B28" s="55" t="s">
        <v>63</v>
      </c>
      <c r="C28" s="32">
        <v>11580</v>
      </c>
      <c r="D28" s="57"/>
      <c r="E28" s="32">
        <v>11559.64</v>
      </c>
      <c r="F28" s="50">
        <f t="shared" si="0"/>
        <v>99.824179620034542</v>
      </c>
      <c r="G28" s="50"/>
    </row>
    <row r="29" spans="1:7" ht="41.45" customHeight="1" x14ac:dyDescent="0.25">
      <c r="A29" s="54" t="s">
        <v>64</v>
      </c>
      <c r="B29" s="55" t="s">
        <v>65</v>
      </c>
      <c r="C29" s="32">
        <f>C31+C30</f>
        <v>116.82</v>
      </c>
      <c r="D29" s="57"/>
      <c r="E29" s="32">
        <v>270</v>
      </c>
      <c r="F29" s="50">
        <f t="shared" si="0"/>
        <v>231.12480739599386</v>
      </c>
      <c r="G29" s="50"/>
    </row>
    <row r="30" spans="1:7" ht="25.5" customHeight="1" x14ac:dyDescent="0.25">
      <c r="A30" s="54" t="s">
        <v>66</v>
      </c>
      <c r="B30" s="55" t="s">
        <v>67</v>
      </c>
      <c r="C30" s="32">
        <v>0</v>
      </c>
      <c r="D30" s="57"/>
      <c r="E30" s="32">
        <v>270</v>
      </c>
      <c r="F30" s="50">
        <v>0</v>
      </c>
      <c r="G30" s="50"/>
    </row>
    <row r="31" spans="1:7" ht="25.5" customHeight="1" x14ac:dyDescent="0.25">
      <c r="A31" s="54" t="s">
        <v>297</v>
      </c>
      <c r="B31" s="55" t="s">
        <v>298</v>
      </c>
      <c r="C31" s="32">
        <v>116.82</v>
      </c>
      <c r="D31" s="57"/>
      <c r="E31" s="32">
        <v>0</v>
      </c>
      <c r="F31" s="50">
        <f t="shared" si="0"/>
        <v>0</v>
      </c>
      <c r="G31" s="50"/>
    </row>
    <row r="32" spans="1:7" ht="25.5" customHeight="1" x14ac:dyDescent="0.25">
      <c r="A32" s="56" t="s">
        <v>68</v>
      </c>
      <c r="B32" s="25" t="s">
        <v>69</v>
      </c>
      <c r="C32" s="26">
        <f>C33</f>
        <v>75904.41</v>
      </c>
      <c r="D32" s="26">
        <v>430940</v>
      </c>
      <c r="E32" s="26">
        <v>453744.26</v>
      </c>
      <c r="F32" s="50">
        <f t="shared" si="0"/>
        <v>597.78379148194415</v>
      </c>
      <c r="G32" s="50">
        <v>105.29</v>
      </c>
    </row>
    <row r="33" spans="1:7" ht="33" customHeight="1" x14ac:dyDescent="0.25">
      <c r="A33" s="54" t="s">
        <v>70</v>
      </c>
      <c r="B33" s="55" t="s">
        <v>71</v>
      </c>
      <c r="C33" s="32">
        <f>C34+C35</f>
        <v>75904.41</v>
      </c>
      <c r="D33" s="57"/>
      <c r="E33" s="32">
        <v>453744.26</v>
      </c>
      <c r="F33" s="50">
        <f t="shared" si="0"/>
        <v>597.78379148194415</v>
      </c>
      <c r="G33" s="50"/>
    </row>
    <row r="34" spans="1:7" ht="25.5" customHeight="1" x14ac:dyDescent="0.25">
      <c r="A34" s="54" t="s">
        <v>72</v>
      </c>
      <c r="B34" s="55" t="s">
        <v>73</v>
      </c>
      <c r="C34" s="32">
        <v>75904.41</v>
      </c>
      <c r="D34" s="57"/>
      <c r="E34" s="32">
        <v>175305.9</v>
      </c>
      <c r="F34" s="50">
        <f t="shared" si="0"/>
        <v>230.95614602629806</v>
      </c>
      <c r="G34" s="50"/>
    </row>
    <row r="35" spans="1:7" ht="33" customHeight="1" x14ac:dyDescent="0.25">
      <c r="A35" s="54" t="s">
        <v>74</v>
      </c>
      <c r="B35" s="55" t="s">
        <v>75</v>
      </c>
      <c r="C35" s="32">
        <v>0</v>
      </c>
      <c r="D35" s="57"/>
      <c r="E35" s="32">
        <v>278438.36</v>
      </c>
      <c r="F35" s="50">
        <v>0</v>
      </c>
      <c r="G35" s="50"/>
    </row>
    <row r="36" spans="1:7" ht="25.5" customHeight="1" x14ac:dyDescent="0.25">
      <c r="A36" s="56" t="s">
        <v>76</v>
      </c>
      <c r="B36" s="25" t="s">
        <v>77</v>
      </c>
      <c r="C36" s="26">
        <f>C37</f>
        <v>96.3</v>
      </c>
      <c r="D36" s="26">
        <v>193</v>
      </c>
      <c r="E36" s="26">
        <v>96.3</v>
      </c>
      <c r="F36" s="50">
        <f t="shared" si="0"/>
        <v>100</v>
      </c>
      <c r="G36" s="50">
        <v>49.9</v>
      </c>
    </row>
    <row r="37" spans="1:7" ht="25.5" customHeight="1" x14ac:dyDescent="0.25">
      <c r="A37" s="56" t="s">
        <v>78</v>
      </c>
      <c r="B37" s="25" t="s">
        <v>79</v>
      </c>
      <c r="C37" s="26">
        <f>C38</f>
        <v>96.3</v>
      </c>
      <c r="D37" s="26">
        <v>193</v>
      </c>
      <c r="E37" s="26">
        <v>96.3</v>
      </c>
      <c r="F37" s="50">
        <f t="shared" si="0"/>
        <v>100</v>
      </c>
      <c r="G37" s="50">
        <v>49.9</v>
      </c>
    </row>
    <row r="38" spans="1:7" ht="25.5" customHeight="1" x14ac:dyDescent="0.25">
      <c r="A38" s="54" t="s">
        <v>80</v>
      </c>
      <c r="B38" s="55" t="s">
        <v>81</v>
      </c>
      <c r="C38" s="32">
        <f>C39</f>
        <v>96.3</v>
      </c>
      <c r="D38" s="57"/>
      <c r="E38" s="32">
        <v>96.3</v>
      </c>
      <c r="F38" s="50">
        <f t="shared" si="0"/>
        <v>100</v>
      </c>
      <c r="G38" s="50"/>
    </row>
    <row r="39" spans="1:7" ht="25.5" customHeight="1" x14ac:dyDescent="0.25">
      <c r="A39" s="54" t="s">
        <v>82</v>
      </c>
      <c r="B39" s="55" t="s">
        <v>83</v>
      </c>
      <c r="C39" s="32">
        <v>96.3</v>
      </c>
      <c r="D39" s="57"/>
      <c r="E39" s="32">
        <v>96.3</v>
      </c>
      <c r="F39" s="50">
        <f t="shared" si="0"/>
        <v>100</v>
      </c>
      <c r="G39" s="50"/>
    </row>
    <row r="40" spans="1:7" ht="45.6" customHeight="1" x14ac:dyDescent="0.25">
      <c r="A40" s="100" t="s">
        <v>3</v>
      </c>
      <c r="B40" s="100"/>
      <c r="C40" s="3" t="s">
        <v>27</v>
      </c>
      <c r="D40" s="3" t="s">
        <v>294</v>
      </c>
      <c r="E40" s="3" t="s">
        <v>28</v>
      </c>
      <c r="F40" s="67" t="s">
        <v>6</v>
      </c>
      <c r="G40" s="67" t="s">
        <v>7</v>
      </c>
    </row>
    <row r="41" spans="1:7" ht="9.75" customHeight="1" x14ac:dyDescent="0.25">
      <c r="A41" s="98">
        <v>1</v>
      </c>
      <c r="B41" s="98"/>
      <c r="C41" s="23">
        <v>2</v>
      </c>
      <c r="D41" s="23">
        <v>3</v>
      </c>
      <c r="E41" s="23">
        <v>4</v>
      </c>
      <c r="F41" s="23">
        <v>5</v>
      </c>
      <c r="G41" s="23">
        <v>6</v>
      </c>
    </row>
    <row r="42" spans="1:7" ht="25.5" customHeight="1" x14ac:dyDescent="0.25">
      <c r="A42" s="24"/>
      <c r="B42" s="25" t="s">
        <v>84</v>
      </c>
      <c r="C42" s="26">
        <f>C43+C91</f>
        <v>1206425.5799999998</v>
      </c>
      <c r="D42" s="26">
        <v>8582453</v>
      </c>
      <c r="E42" s="26">
        <v>1885620.91</v>
      </c>
      <c r="F42" s="50">
        <f t="shared" ref="F42:F99" si="2">E42/C42*100</f>
        <v>156.29815392342726</v>
      </c>
      <c r="G42" s="50">
        <v>21.97</v>
      </c>
    </row>
    <row r="43" spans="1:7" ht="25.5" customHeight="1" x14ac:dyDescent="0.25">
      <c r="A43" s="56" t="s">
        <v>85</v>
      </c>
      <c r="B43" s="25" t="s">
        <v>86</v>
      </c>
      <c r="C43" s="26">
        <f>C44+C53+C81+C85+C88</f>
        <v>1203043.1399999999</v>
      </c>
      <c r="D43" s="26">
        <v>2795320</v>
      </c>
      <c r="E43" s="26">
        <v>1634173.31</v>
      </c>
      <c r="F43" s="50">
        <f t="shared" si="2"/>
        <v>135.83663425403017</v>
      </c>
      <c r="G43" s="50">
        <v>58.46</v>
      </c>
    </row>
    <row r="44" spans="1:7" ht="25.5" customHeight="1" x14ac:dyDescent="0.25">
      <c r="A44" s="56" t="s">
        <v>87</v>
      </c>
      <c r="B44" s="25" t="s">
        <v>88</v>
      </c>
      <c r="C44" s="26">
        <f>C45+C49+C51</f>
        <v>993704.33</v>
      </c>
      <c r="D44" s="26">
        <v>2347345</v>
      </c>
      <c r="E44" s="26">
        <v>1311173.79</v>
      </c>
      <c r="F44" s="50">
        <f t="shared" si="2"/>
        <v>131.94808057241735</v>
      </c>
      <c r="G44" s="50">
        <v>55.86</v>
      </c>
    </row>
    <row r="45" spans="1:7" ht="25.5" customHeight="1" x14ac:dyDescent="0.25">
      <c r="A45" s="54" t="s">
        <v>89</v>
      </c>
      <c r="B45" s="55" t="s">
        <v>90</v>
      </c>
      <c r="C45" s="32">
        <f>C46+C47+C48</f>
        <v>815318.73</v>
      </c>
      <c r="D45" s="57"/>
      <c r="E45" s="32">
        <v>1090812.7</v>
      </c>
      <c r="F45" s="50">
        <f t="shared" si="2"/>
        <v>133.78972662629741</v>
      </c>
      <c r="G45" s="50"/>
    </row>
    <row r="46" spans="1:7" ht="25.5" customHeight="1" x14ac:dyDescent="0.25">
      <c r="A46" s="54" t="s">
        <v>91</v>
      </c>
      <c r="B46" s="55" t="s">
        <v>92</v>
      </c>
      <c r="C46" s="32">
        <v>797984.99</v>
      </c>
      <c r="D46" s="57"/>
      <c r="E46" s="32">
        <v>1066228.23</v>
      </c>
      <c r="F46" s="50">
        <f t="shared" si="2"/>
        <v>133.6150733862801</v>
      </c>
      <c r="G46" s="50"/>
    </row>
    <row r="47" spans="1:7" ht="25.5" customHeight="1" x14ac:dyDescent="0.25">
      <c r="A47" s="54" t="s">
        <v>93</v>
      </c>
      <c r="B47" s="55" t="s">
        <v>94</v>
      </c>
      <c r="C47" s="32">
        <v>13741.51</v>
      </c>
      <c r="D47" s="57"/>
      <c r="E47" s="32">
        <v>17728.599999999999</v>
      </c>
      <c r="F47" s="50">
        <f t="shared" si="2"/>
        <v>129.01493358444597</v>
      </c>
      <c r="G47" s="50"/>
    </row>
    <row r="48" spans="1:7" ht="25.5" customHeight="1" x14ac:dyDescent="0.25">
      <c r="A48" s="54" t="s">
        <v>95</v>
      </c>
      <c r="B48" s="55" t="s">
        <v>96</v>
      </c>
      <c r="C48" s="32">
        <v>3592.23</v>
      </c>
      <c r="D48" s="57"/>
      <c r="E48" s="32">
        <v>6855.87</v>
      </c>
      <c r="F48" s="50">
        <f t="shared" si="2"/>
        <v>190.85275720095873</v>
      </c>
      <c r="G48" s="50"/>
    </row>
    <row r="49" spans="1:7" ht="25.5" customHeight="1" x14ac:dyDescent="0.25">
      <c r="A49" s="54" t="s">
        <v>97</v>
      </c>
      <c r="B49" s="55" t="s">
        <v>98</v>
      </c>
      <c r="C49" s="32">
        <f>C50</f>
        <v>51328.27</v>
      </c>
      <c r="D49" s="57"/>
      <c r="E49" s="32">
        <v>47998.48</v>
      </c>
      <c r="F49" s="50">
        <f t="shared" si="2"/>
        <v>93.512756225760214</v>
      </c>
      <c r="G49" s="50"/>
    </row>
    <row r="50" spans="1:7" ht="25.5" customHeight="1" x14ac:dyDescent="0.25">
      <c r="A50" s="54" t="s">
        <v>99</v>
      </c>
      <c r="B50" s="55" t="s">
        <v>98</v>
      </c>
      <c r="C50" s="32">
        <v>51328.27</v>
      </c>
      <c r="D50" s="57"/>
      <c r="E50" s="32">
        <v>47998.48</v>
      </c>
      <c r="F50" s="50">
        <f t="shared" si="2"/>
        <v>93.512756225760214</v>
      </c>
      <c r="G50" s="50"/>
    </row>
    <row r="51" spans="1:7" ht="25.5" customHeight="1" x14ac:dyDescent="0.25">
      <c r="A51" s="54" t="s">
        <v>100</v>
      </c>
      <c r="B51" s="55" t="s">
        <v>101</v>
      </c>
      <c r="C51" s="32">
        <f>C52</f>
        <v>127057.33</v>
      </c>
      <c r="D51" s="57"/>
      <c r="E51" s="32">
        <v>172362.61</v>
      </c>
      <c r="F51" s="50">
        <f t="shared" si="2"/>
        <v>135.65735247230521</v>
      </c>
      <c r="G51" s="50"/>
    </row>
    <row r="52" spans="1:7" ht="25.5" customHeight="1" x14ac:dyDescent="0.25">
      <c r="A52" s="54" t="s">
        <v>102</v>
      </c>
      <c r="B52" s="55" t="s">
        <v>103</v>
      </c>
      <c r="C52" s="32">
        <v>127057.33</v>
      </c>
      <c r="D52" s="57"/>
      <c r="E52" s="32">
        <v>172362.61</v>
      </c>
      <c r="F52" s="50">
        <f t="shared" si="2"/>
        <v>135.65735247230521</v>
      </c>
      <c r="G52" s="50"/>
    </row>
    <row r="53" spans="1:7" ht="25.5" customHeight="1" x14ac:dyDescent="0.25">
      <c r="A53" s="56" t="s">
        <v>104</v>
      </c>
      <c r="B53" s="25" t="s">
        <v>105</v>
      </c>
      <c r="C53" s="26">
        <f>C54+C59+C66+C76</f>
        <v>204193.01</v>
      </c>
      <c r="D53" s="26">
        <v>429557</v>
      </c>
      <c r="E53" s="26">
        <v>318674.61</v>
      </c>
      <c r="F53" s="50">
        <f t="shared" si="2"/>
        <v>156.06538637145314</v>
      </c>
      <c r="G53" s="50">
        <v>74.19</v>
      </c>
    </row>
    <row r="54" spans="1:7" ht="25.5" customHeight="1" x14ac:dyDescent="0.25">
      <c r="A54" s="54" t="s">
        <v>106</v>
      </c>
      <c r="B54" s="55" t="s">
        <v>107</v>
      </c>
      <c r="C54" s="32">
        <f>C55+C56+C57+C58</f>
        <v>41921.039999999994</v>
      </c>
      <c r="D54" s="57"/>
      <c r="E54" s="32">
        <v>48029.03</v>
      </c>
      <c r="F54" s="50">
        <f t="shared" si="2"/>
        <v>114.57022535700452</v>
      </c>
      <c r="G54" s="50"/>
    </row>
    <row r="55" spans="1:7" ht="25.5" customHeight="1" x14ac:dyDescent="0.25">
      <c r="A55" s="54" t="s">
        <v>108</v>
      </c>
      <c r="B55" s="55" t="s">
        <v>109</v>
      </c>
      <c r="C55" s="32">
        <v>5497.45</v>
      </c>
      <c r="D55" s="57"/>
      <c r="E55" s="32">
        <v>6072</v>
      </c>
      <c r="F55" s="50">
        <f t="shared" si="2"/>
        <v>110.45120919699134</v>
      </c>
      <c r="G55" s="50"/>
    </row>
    <row r="56" spans="1:7" ht="25.5" customHeight="1" x14ac:dyDescent="0.25">
      <c r="A56" s="54" t="s">
        <v>110</v>
      </c>
      <c r="B56" s="55" t="s">
        <v>111</v>
      </c>
      <c r="C56" s="32">
        <v>34973.39</v>
      </c>
      <c r="D56" s="57"/>
      <c r="E56" s="32">
        <v>40818.75</v>
      </c>
      <c r="F56" s="50">
        <f t="shared" si="2"/>
        <v>116.71373578597898</v>
      </c>
      <c r="G56" s="50"/>
    </row>
    <row r="57" spans="1:7" ht="25.5" customHeight="1" x14ac:dyDescent="0.25">
      <c r="A57" s="54" t="s">
        <v>112</v>
      </c>
      <c r="B57" s="55" t="s">
        <v>113</v>
      </c>
      <c r="C57" s="32">
        <v>620.20000000000005</v>
      </c>
      <c r="D57" s="57"/>
      <c r="E57" s="32">
        <v>346.28</v>
      </c>
      <c r="F57" s="50">
        <f t="shared" si="2"/>
        <v>55.833602063850364</v>
      </c>
      <c r="G57" s="50"/>
    </row>
    <row r="58" spans="1:7" ht="25.5" customHeight="1" x14ac:dyDescent="0.25">
      <c r="A58" s="54" t="s">
        <v>114</v>
      </c>
      <c r="B58" s="55" t="s">
        <v>115</v>
      </c>
      <c r="C58" s="32">
        <v>830</v>
      </c>
      <c r="D58" s="57"/>
      <c r="E58" s="32">
        <v>792</v>
      </c>
      <c r="F58" s="50">
        <f t="shared" si="2"/>
        <v>95.421686746987959</v>
      </c>
      <c r="G58" s="50"/>
    </row>
    <row r="59" spans="1:7" ht="25.5" customHeight="1" x14ac:dyDescent="0.25">
      <c r="A59" s="54" t="s">
        <v>116</v>
      </c>
      <c r="B59" s="55" t="s">
        <v>117</v>
      </c>
      <c r="C59" s="32">
        <f>C60+C61+C62+C63+C64+C65</f>
        <v>124000.1</v>
      </c>
      <c r="D59" s="57"/>
      <c r="E59" s="32">
        <v>146177.94</v>
      </c>
      <c r="F59" s="50">
        <f t="shared" si="2"/>
        <v>117.88534041504806</v>
      </c>
      <c r="G59" s="50"/>
    </row>
    <row r="60" spans="1:7" ht="25.5" customHeight="1" x14ac:dyDescent="0.25">
      <c r="A60" s="54" t="s">
        <v>118</v>
      </c>
      <c r="B60" s="55" t="s">
        <v>119</v>
      </c>
      <c r="C60" s="32">
        <v>8339.52</v>
      </c>
      <c r="D60" s="57"/>
      <c r="E60" s="32">
        <v>12388.75</v>
      </c>
      <c r="F60" s="50">
        <f t="shared" si="2"/>
        <v>148.55471298108282</v>
      </c>
      <c r="G60" s="50"/>
    </row>
    <row r="61" spans="1:7" ht="25.5" customHeight="1" x14ac:dyDescent="0.25">
      <c r="A61" s="54" t="s">
        <v>120</v>
      </c>
      <c r="B61" s="55" t="s">
        <v>121</v>
      </c>
      <c r="C61" s="32">
        <v>81824</v>
      </c>
      <c r="D61" s="57"/>
      <c r="E61" s="32">
        <v>96059.81</v>
      </c>
      <c r="F61" s="50">
        <f t="shared" si="2"/>
        <v>117.39808613609699</v>
      </c>
      <c r="G61" s="50"/>
    </row>
    <row r="62" spans="1:7" ht="25.5" customHeight="1" x14ac:dyDescent="0.25">
      <c r="A62" s="54" t="s">
        <v>122</v>
      </c>
      <c r="B62" s="55" t="s">
        <v>123</v>
      </c>
      <c r="C62" s="32">
        <v>29098.29</v>
      </c>
      <c r="D62" s="57"/>
      <c r="E62" s="32">
        <v>26778.02</v>
      </c>
      <c r="F62" s="50">
        <f t="shared" si="2"/>
        <v>92.026095004208159</v>
      </c>
      <c r="G62" s="50"/>
    </row>
    <row r="63" spans="1:7" ht="25.5" customHeight="1" x14ac:dyDescent="0.25">
      <c r="A63" s="54" t="s">
        <v>124</v>
      </c>
      <c r="B63" s="55" t="s">
        <v>125</v>
      </c>
      <c r="C63" s="32">
        <v>1532.58</v>
      </c>
      <c r="D63" s="57"/>
      <c r="E63" s="32">
        <v>3055.68</v>
      </c>
      <c r="F63" s="50">
        <f t="shared" si="2"/>
        <v>199.38143522687233</v>
      </c>
      <c r="G63" s="50"/>
    </row>
    <row r="64" spans="1:7" ht="25.5" customHeight="1" x14ac:dyDescent="0.25">
      <c r="A64" s="54" t="s">
        <v>126</v>
      </c>
      <c r="B64" s="55" t="s">
        <v>127</v>
      </c>
      <c r="C64" s="32">
        <v>2666.61</v>
      </c>
      <c r="D64" s="57"/>
      <c r="E64" s="32">
        <v>7895.68</v>
      </c>
      <c r="F64" s="50">
        <f t="shared" si="2"/>
        <v>296.09429200370505</v>
      </c>
      <c r="G64" s="50"/>
    </row>
    <row r="65" spans="1:7" ht="25.5" customHeight="1" x14ac:dyDescent="0.25">
      <c r="A65" s="54" t="s">
        <v>250</v>
      </c>
      <c r="B65" s="55" t="s">
        <v>251</v>
      </c>
      <c r="C65" s="32">
        <v>539.1</v>
      </c>
      <c r="D65" s="57"/>
      <c r="E65" s="32">
        <v>0</v>
      </c>
      <c r="F65" s="50">
        <f t="shared" ref="F65" si="3">E65/C65*100</f>
        <v>0</v>
      </c>
      <c r="G65" s="50"/>
    </row>
    <row r="66" spans="1:7" ht="25.5" customHeight="1" x14ac:dyDescent="0.25">
      <c r="A66" s="54" t="s">
        <v>128</v>
      </c>
      <c r="B66" s="55" t="s">
        <v>129</v>
      </c>
      <c r="C66" s="32">
        <f>C67+C68+C69+C70+C71+C72+C73+C74+C75</f>
        <v>31467.120000000003</v>
      </c>
      <c r="D66" s="57"/>
      <c r="E66" s="32">
        <v>114119.81</v>
      </c>
      <c r="F66" s="50">
        <f t="shared" si="2"/>
        <v>362.66366289638199</v>
      </c>
      <c r="G66" s="50"/>
    </row>
    <row r="67" spans="1:7" ht="25.5" customHeight="1" x14ac:dyDescent="0.25">
      <c r="A67" s="54" t="s">
        <v>130</v>
      </c>
      <c r="B67" s="55" t="s">
        <v>131</v>
      </c>
      <c r="C67" s="32">
        <v>910.49</v>
      </c>
      <c r="D67" s="57"/>
      <c r="E67" s="32">
        <v>1285.3699999999999</v>
      </c>
      <c r="F67" s="50">
        <f t="shared" si="2"/>
        <v>141.17343408494324</v>
      </c>
      <c r="G67" s="50"/>
    </row>
    <row r="68" spans="1:7" ht="25.5" customHeight="1" x14ac:dyDescent="0.25">
      <c r="A68" s="54" t="s">
        <v>132</v>
      </c>
      <c r="B68" s="55" t="s">
        <v>133</v>
      </c>
      <c r="C68" s="32">
        <v>3812.34</v>
      </c>
      <c r="D68" s="57"/>
      <c r="E68" s="32">
        <v>19755.66</v>
      </c>
      <c r="F68" s="50">
        <f t="shared" si="2"/>
        <v>518.20299343710167</v>
      </c>
      <c r="G68" s="50"/>
    </row>
    <row r="69" spans="1:7" ht="25.5" customHeight="1" x14ac:dyDescent="0.25">
      <c r="A69" s="54" t="s">
        <v>134</v>
      </c>
      <c r="B69" s="55" t="s">
        <v>135</v>
      </c>
      <c r="C69" s="32">
        <v>29.2</v>
      </c>
      <c r="D69" s="57"/>
      <c r="E69" s="32">
        <v>773.8</v>
      </c>
      <c r="F69" s="50">
        <f t="shared" si="2"/>
        <v>2650</v>
      </c>
      <c r="G69" s="50"/>
    </row>
    <row r="70" spans="1:7" ht="25.5" customHeight="1" x14ac:dyDescent="0.25">
      <c r="A70" s="54" t="s">
        <v>136</v>
      </c>
      <c r="B70" s="55" t="s">
        <v>137</v>
      </c>
      <c r="C70" s="32">
        <v>4037.07</v>
      </c>
      <c r="D70" s="57"/>
      <c r="E70" s="32">
        <v>4802.92</v>
      </c>
      <c r="F70" s="50">
        <f t="shared" si="2"/>
        <v>118.9704414340103</v>
      </c>
      <c r="G70" s="50"/>
    </row>
    <row r="71" spans="1:7" ht="25.5" customHeight="1" x14ac:dyDescent="0.25">
      <c r="A71" s="54" t="s">
        <v>138</v>
      </c>
      <c r="B71" s="55" t="s">
        <v>139</v>
      </c>
      <c r="C71" s="32">
        <v>0</v>
      </c>
      <c r="D71" s="57"/>
      <c r="E71" s="32">
        <v>270</v>
      </c>
      <c r="F71" s="50">
        <v>0</v>
      </c>
      <c r="G71" s="50"/>
    </row>
    <row r="72" spans="1:7" ht="25.5" customHeight="1" x14ac:dyDescent="0.25">
      <c r="A72" s="54" t="s">
        <v>140</v>
      </c>
      <c r="B72" s="55" t="s">
        <v>141</v>
      </c>
      <c r="C72" s="32">
        <v>834.43</v>
      </c>
      <c r="D72" s="57"/>
      <c r="E72" s="32">
        <v>1587.2</v>
      </c>
      <c r="F72" s="50">
        <f t="shared" si="2"/>
        <v>190.21367879870093</v>
      </c>
      <c r="G72" s="50"/>
    </row>
    <row r="73" spans="1:7" ht="25.5" customHeight="1" x14ac:dyDescent="0.25">
      <c r="A73" s="54" t="s">
        <v>142</v>
      </c>
      <c r="B73" s="55" t="s">
        <v>143</v>
      </c>
      <c r="C73" s="32">
        <v>305.69</v>
      </c>
      <c r="D73" s="57"/>
      <c r="E73" s="32">
        <v>77775</v>
      </c>
      <c r="F73" s="68">
        <f t="shared" si="2"/>
        <v>25442.441689293075</v>
      </c>
      <c r="G73" s="50"/>
    </row>
    <row r="74" spans="1:7" ht="25.5" customHeight="1" x14ac:dyDescent="0.25">
      <c r="A74" s="54" t="s">
        <v>144</v>
      </c>
      <c r="B74" s="55" t="s">
        <v>145</v>
      </c>
      <c r="C74" s="32">
        <v>668.58</v>
      </c>
      <c r="D74" s="57"/>
      <c r="E74" s="32">
        <v>1268.05</v>
      </c>
      <c r="F74" s="50">
        <f t="shared" si="2"/>
        <v>189.66316671153785</v>
      </c>
      <c r="G74" s="50"/>
    </row>
    <row r="75" spans="1:7" ht="25.5" customHeight="1" x14ac:dyDescent="0.25">
      <c r="A75" s="54" t="s">
        <v>146</v>
      </c>
      <c r="B75" s="55" t="s">
        <v>147</v>
      </c>
      <c r="C75" s="32">
        <v>20869.32</v>
      </c>
      <c r="D75" s="57"/>
      <c r="E75" s="32">
        <v>6601.81</v>
      </c>
      <c r="F75" s="50">
        <f t="shared" si="2"/>
        <v>31.634044616690915</v>
      </c>
      <c r="G75" s="50"/>
    </row>
    <row r="76" spans="1:7" ht="25.5" customHeight="1" x14ac:dyDescent="0.25">
      <c r="A76" s="54" t="s">
        <v>148</v>
      </c>
      <c r="B76" s="55" t="s">
        <v>149</v>
      </c>
      <c r="C76" s="32">
        <f>C77+C78+C79+C80</f>
        <v>6804.75</v>
      </c>
      <c r="D76" s="57"/>
      <c r="E76" s="32">
        <v>10347.83</v>
      </c>
      <c r="F76" s="50">
        <f t="shared" si="2"/>
        <v>152.06774679451854</v>
      </c>
      <c r="G76" s="50"/>
    </row>
    <row r="77" spans="1:7" ht="25.5" customHeight="1" x14ac:dyDescent="0.25">
      <c r="A77" s="54" t="s">
        <v>150</v>
      </c>
      <c r="B77" s="55" t="s">
        <v>151</v>
      </c>
      <c r="C77" s="32">
        <v>120.01</v>
      </c>
      <c r="D77" s="57"/>
      <c r="E77" s="32">
        <v>80.02</v>
      </c>
      <c r="F77" s="50">
        <f t="shared" si="2"/>
        <v>66.677776851929011</v>
      </c>
      <c r="G77" s="50"/>
    </row>
    <row r="78" spans="1:7" ht="25.5" customHeight="1" x14ac:dyDescent="0.25">
      <c r="A78" s="54" t="s">
        <v>152</v>
      </c>
      <c r="B78" s="55" t="s">
        <v>153</v>
      </c>
      <c r="C78" s="32">
        <v>108.09</v>
      </c>
      <c r="D78" s="57"/>
      <c r="E78" s="32">
        <v>125</v>
      </c>
      <c r="F78" s="50">
        <f t="shared" si="2"/>
        <v>115.64437043204737</v>
      </c>
      <c r="G78" s="50"/>
    </row>
    <row r="79" spans="1:7" ht="25.5" customHeight="1" x14ac:dyDescent="0.25">
      <c r="A79" s="54" t="s">
        <v>154</v>
      </c>
      <c r="B79" s="55" t="s">
        <v>155</v>
      </c>
      <c r="C79" s="32">
        <v>2870.89</v>
      </c>
      <c r="D79" s="57"/>
      <c r="E79" s="32">
        <v>3105</v>
      </c>
      <c r="F79" s="50">
        <f t="shared" si="2"/>
        <v>108.15461407438112</v>
      </c>
      <c r="G79" s="50"/>
    </row>
    <row r="80" spans="1:7" ht="25.5" customHeight="1" x14ac:dyDescent="0.25">
      <c r="A80" s="54" t="s">
        <v>156</v>
      </c>
      <c r="B80" s="55" t="s">
        <v>149</v>
      </c>
      <c r="C80" s="32">
        <v>3705.76</v>
      </c>
      <c r="D80" s="57"/>
      <c r="E80" s="32">
        <v>7037.81</v>
      </c>
      <c r="F80" s="50">
        <f t="shared" si="2"/>
        <v>189.91542895384484</v>
      </c>
      <c r="G80" s="50"/>
    </row>
    <row r="81" spans="1:7" ht="25.5" customHeight="1" x14ac:dyDescent="0.25">
      <c r="A81" s="56" t="s">
        <v>157</v>
      </c>
      <c r="B81" s="25" t="s">
        <v>158</v>
      </c>
      <c r="C81" s="26">
        <f>C82</f>
        <v>772.54000000000008</v>
      </c>
      <c r="D81" s="26">
        <v>1700</v>
      </c>
      <c r="E81" s="26">
        <v>663.68</v>
      </c>
      <c r="F81" s="50">
        <f t="shared" si="2"/>
        <v>85.908820255261858</v>
      </c>
      <c r="G81" s="50">
        <v>39.04</v>
      </c>
    </row>
    <row r="82" spans="1:7" ht="25.5" customHeight="1" x14ac:dyDescent="0.25">
      <c r="A82" s="54" t="s">
        <v>159</v>
      </c>
      <c r="B82" s="55" t="s">
        <v>160</v>
      </c>
      <c r="C82" s="32">
        <f>C83+C84</f>
        <v>772.54000000000008</v>
      </c>
      <c r="D82" s="57"/>
      <c r="E82" s="32">
        <v>663.68</v>
      </c>
      <c r="F82" s="50">
        <f t="shared" si="2"/>
        <v>85.908820255261858</v>
      </c>
      <c r="G82" s="50"/>
    </row>
    <row r="83" spans="1:7" ht="25.5" customHeight="1" x14ac:dyDescent="0.25">
      <c r="A83" s="54" t="s">
        <v>161</v>
      </c>
      <c r="B83" s="55" t="s">
        <v>162</v>
      </c>
      <c r="C83" s="32">
        <v>770.07</v>
      </c>
      <c r="D83" s="57"/>
      <c r="E83" s="32">
        <v>660.88</v>
      </c>
      <c r="F83" s="50">
        <f t="shared" si="2"/>
        <v>85.820769540431385</v>
      </c>
      <c r="G83" s="50"/>
    </row>
    <row r="84" spans="1:7" ht="25.5" customHeight="1" x14ac:dyDescent="0.25">
      <c r="A84" s="54" t="s">
        <v>163</v>
      </c>
      <c r="B84" s="55" t="s">
        <v>164</v>
      </c>
      <c r="C84" s="32">
        <v>2.4700000000000002</v>
      </c>
      <c r="D84" s="57"/>
      <c r="E84" s="32">
        <v>2.8</v>
      </c>
      <c r="F84" s="50">
        <f t="shared" si="2"/>
        <v>113.36032388663966</v>
      </c>
      <c r="G84" s="50"/>
    </row>
    <row r="85" spans="1:7" ht="25.5" customHeight="1" x14ac:dyDescent="0.25">
      <c r="A85" s="56" t="s">
        <v>165</v>
      </c>
      <c r="B85" s="25" t="s">
        <v>166</v>
      </c>
      <c r="C85" s="26">
        <f>C86</f>
        <v>3247.33</v>
      </c>
      <c r="D85" s="26">
        <v>15568</v>
      </c>
      <c r="E85" s="26">
        <v>2697.07</v>
      </c>
      <c r="F85" s="50">
        <f t="shared" si="2"/>
        <v>83.055002109425288</v>
      </c>
      <c r="G85" s="50">
        <v>17.32</v>
      </c>
    </row>
    <row r="86" spans="1:7" ht="26.25" customHeight="1" x14ac:dyDescent="0.25">
      <c r="A86" s="54" t="s">
        <v>167</v>
      </c>
      <c r="B86" s="55" t="s">
        <v>168</v>
      </c>
      <c r="C86" s="32">
        <f>C87</f>
        <v>3247.33</v>
      </c>
      <c r="D86" s="57"/>
      <c r="E86" s="32">
        <v>2697.07</v>
      </c>
      <c r="F86" s="50">
        <f t="shared" si="2"/>
        <v>83.055002109425288</v>
      </c>
      <c r="G86" s="50"/>
    </row>
    <row r="87" spans="1:7" ht="25.5" customHeight="1" x14ac:dyDescent="0.25">
      <c r="A87" s="54" t="s">
        <v>169</v>
      </c>
      <c r="B87" s="55" t="s">
        <v>170</v>
      </c>
      <c r="C87" s="32">
        <v>3247.33</v>
      </c>
      <c r="D87" s="57"/>
      <c r="E87" s="32">
        <v>2697.07</v>
      </c>
      <c r="F87" s="50">
        <f t="shared" si="2"/>
        <v>83.055002109425288</v>
      </c>
      <c r="G87" s="50"/>
    </row>
    <row r="88" spans="1:7" ht="25.5" customHeight="1" x14ac:dyDescent="0.25">
      <c r="A88" s="56" t="s">
        <v>171</v>
      </c>
      <c r="B88" s="25" t="s">
        <v>172</v>
      </c>
      <c r="C88" s="26">
        <f>C89</f>
        <v>1125.93</v>
      </c>
      <c r="D88" s="26">
        <v>1150</v>
      </c>
      <c r="E88" s="26">
        <v>964.16</v>
      </c>
      <c r="F88" s="50">
        <f t="shared" si="2"/>
        <v>85.632321725151655</v>
      </c>
      <c r="G88" s="50">
        <v>83.84</v>
      </c>
    </row>
    <row r="89" spans="1:7" ht="25.5" customHeight="1" x14ac:dyDescent="0.25">
      <c r="A89" s="54" t="s">
        <v>173</v>
      </c>
      <c r="B89" s="55" t="s">
        <v>67</v>
      </c>
      <c r="C89" s="32">
        <f>C90</f>
        <v>1125.93</v>
      </c>
      <c r="D89" s="57"/>
      <c r="E89" s="32">
        <v>964.16</v>
      </c>
      <c r="F89" s="50">
        <f t="shared" si="2"/>
        <v>85.632321725151655</v>
      </c>
      <c r="G89" s="50"/>
    </row>
    <row r="90" spans="1:7" ht="25.5" customHeight="1" x14ac:dyDescent="0.25">
      <c r="A90" s="54" t="s">
        <v>174</v>
      </c>
      <c r="B90" s="55" t="s">
        <v>175</v>
      </c>
      <c r="C90" s="32">
        <v>1125.93</v>
      </c>
      <c r="D90" s="57"/>
      <c r="E90" s="32">
        <v>964.16</v>
      </c>
      <c r="F90" s="50">
        <f t="shared" si="2"/>
        <v>85.632321725151655</v>
      </c>
      <c r="G90" s="50"/>
    </row>
    <row r="91" spans="1:7" ht="25.5" customHeight="1" x14ac:dyDescent="0.25">
      <c r="A91" s="56" t="s">
        <v>176</v>
      </c>
      <c r="B91" s="25" t="s">
        <v>177</v>
      </c>
      <c r="C91" s="26">
        <f>C92+C100</f>
        <v>3382.4399999999996</v>
      </c>
      <c r="D91" s="26">
        <v>5787133</v>
      </c>
      <c r="E91" s="26">
        <v>251447.6</v>
      </c>
      <c r="F91" s="68">
        <f t="shared" si="2"/>
        <v>7433.9116141010636</v>
      </c>
      <c r="G91" s="50">
        <v>4.34</v>
      </c>
    </row>
    <row r="92" spans="1:7" ht="25.5" customHeight="1" x14ac:dyDescent="0.25">
      <c r="A92" s="56" t="s">
        <v>178</v>
      </c>
      <c r="B92" s="25" t="s">
        <v>179</v>
      </c>
      <c r="C92" s="26">
        <f>C93+C98</f>
        <v>3382.4399999999996</v>
      </c>
      <c r="D92" s="26">
        <v>38593</v>
      </c>
      <c r="E92" s="26">
        <v>8890.91</v>
      </c>
      <c r="F92" s="50">
        <f t="shared" si="2"/>
        <v>262.85492129941701</v>
      </c>
      <c r="G92" s="50">
        <v>23.04</v>
      </c>
    </row>
    <row r="93" spans="1:7" ht="25.5" customHeight="1" x14ac:dyDescent="0.25">
      <c r="A93" s="54" t="s">
        <v>180</v>
      </c>
      <c r="B93" s="55" t="s">
        <v>181</v>
      </c>
      <c r="C93" s="32">
        <f>C94+C95+C96+C97</f>
        <v>3162.45</v>
      </c>
      <c r="D93" s="57"/>
      <c r="E93" s="32">
        <v>8749.84</v>
      </c>
      <c r="F93" s="50">
        <f t="shared" si="2"/>
        <v>276.67915698271912</v>
      </c>
      <c r="G93" s="50"/>
    </row>
    <row r="94" spans="1:7" ht="25.5" customHeight="1" x14ac:dyDescent="0.25">
      <c r="A94" s="54" t="s">
        <v>182</v>
      </c>
      <c r="B94" s="55" t="s">
        <v>183</v>
      </c>
      <c r="C94" s="32">
        <v>0</v>
      </c>
      <c r="D94" s="57"/>
      <c r="E94" s="32">
        <v>5440</v>
      </c>
      <c r="F94" s="50">
        <v>0</v>
      </c>
      <c r="G94" s="50"/>
    </row>
    <row r="95" spans="1:7" ht="25.5" customHeight="1" x14ac:dyDescent="0.25">
      <c r="A95" s="54" t="s">
        <v>184</v>
      </c>
      <c r="B95" s="55" t="s">
        <v>185</v>
      </c>
      <c r="C95" s="32">
        <v>0</v>
      </c>
      <c r="D95" s="57"/>
      <c r="E95" s="32">
        <v>1771.84</v>
      </c>
      <c r="F95" s="50">
        <v>0</v>
      </c>
      <c r="G95" s="50"/>
    </row>
    <row r="96" spans="1:7" ht="25.5" customHeight="1" x14ac:dyDescent="0.25">
      <c r="A96" s="54" t="s">
        <v>186</v>
      </c>
      <c r="B96" s="55" t="s">
        <v>187</v>
      </c>
      <c r="C96" s="32">
        <v>0</v>
      </c>
      <c r="D96" s="57"/>
      <c r="E96" s="32">
        <v>580</v>
      </c>
      <c r="F96" s="50">
        <v>0</v>
      </c>
      <c r="G96" s="50"/>
    </row>
    <row r="97" spans="1:8" ht="25.5" customHeight="1" x14ac:dyDescent="0.25">
      <c r="A97" s="54" t="s">
        <v>188</v>
      </c>
      <c r="B97" s="55" t="s">
        <v>189</v>
      </c>
      <c r="C97" s="32">
        <v>3162.45</v>
      </c>
      <c r="D97" s="57"/>
      <c r="E97" s="32">
        <v>958</v>
      </c>
      <c r="F97" s="50">
        <f t="shared" si="2"/>
        <v>30.292969058799351</v>
      </c>
      <c r="G97" s="50"/>
    </row>
    <row r="98" spans="1:8" ht="25.5" customHeight="1" x14ac:dyDescent="0.25">
      <c r="A98" s="54" t="s">
        <v>190</v>
      </c>
      <c r="B98" s="55" t="s">
        <v>191</v>
      </c>
      <c r="C98" s="32">
        <f>C99</f>
        <v>219.99</v>
      </c>
      <c r="D98" s="57"/>
      <c r="E98" s="32">
        <v>141.07</v>
      </c>
      <c r="F98" s="50">
        <f t="shared" si="2"/>
        <v>64.125642074639757</v>
      </c>
      <c r="G98" s="50"/>
    </row>
    <row r="99" spans="1:8" ht="25.5" customHeight="1" x14ac:dyDescent="0.25">
      <c r="A99" s="54" t="s">
        <v>192</v>
      </c>
      <c r="B99" s="55" t="s">
        <v>193</v>
      </c>
      <c r="C99" s="32">
        <v>219.99</v>
      </c>
      <c r="D99" s="57"/>
      <c r="E99" s="32">
        <v>141.07</v>
      </c>
      <c r="F99" s="50">
        <f t="shared" si="2"/>
        <v>64.125642074639757</v>
      </c>
      <c r="G99" s="50"/>
    </row>
    <row r="100" spans="1:8" ht="25.5" customHeight="1" x14ac:dyDescent="0.25">
      <c r="A100" s="56" t="s">
        <v>194</v>
      </c>
      <c r="B100" s="25" t="s">
        <v>195</v>
      </c>
      <c r="C100" s="26">
        <f>C101</f>
        <v>0</v>
      </c>
      <c r="D100" s="26">
        <v>5748540</v>
      </c>
      <c r="E100" s="26">
        <v>242556.69</v>
      </c>
      <c r="F100" s="50">
        <v>0</v>
      </c>
      <c r="G100" s="50">
        <v>4.22</v>
      </c>
    </row>
    <row r="101" spans="1:8" ht="25.5" customHeight="1" x14ac:dyDescent="0.25">
      <c r="A101" s="54" t="s">
        <v>196</v>
      </c>
      <c r="B101" s="55" t="s">
        <v>197</v>
      </c>
      <c r="C101" s="32">
        <f>C102</f>
        <v>0</v>
      </c>
      <c r="D101" s="57"/>
      <c r="E101" s="32">
        <v>242556.69</v>
      </c>
      <c r="F101" s="50">
        <v>0</v>
      </c>
      <c r="G101" s="50"/>
    </row>
    <row r="102" spans="1:8" ht="25.5" customHeight="1" x14ac:dyDescent="0.25">
      <c r="A102" s="54" t="s">
        <v>198</v>
      </c>
      <c r="B102" s="55" t="s">
        <v>197</v>
      </c>
      <c r="C102" s="32">
        <v>0</v>
      </c>
      <c r="D102" s="57"/>
      <c r="E102" s="32">
        <v>242556.69</v>
      </c>
      <c r="F102" s="50">
        <v>0</v>
      </c>
      <c r="G102" s="50"/>
    </row>
    <row r="106" spans="1:8" s="16" customFormat="1" x14ac:dyDescent="0.25">
      <c r="A106" s="16" t="s">
        <v>287</v>
      </c>
      <c r="E106" s="43"/>
      <c r="F106" s="17"/>
      <c r="G106" s="17"/>
      <c r="H106" s="17"/>
    </row>
    <row r="107" spans="1:8" s="16" customFormat="1" x14ac:dyDescent="0.25">
      <c r="E107" s="43"/>
      <c r="F107" s="17"/>
      <c r="G107" s="17"/>
      <c r="H107" s="17"/>
    </row>
    <row r="108" spans="1:8" s="16" customFormat="1" x14ac:dyDescent="0.25">
      <c r="A108" s="16" t="s">
        <v>288</v>
      </c>
      <c r="D108" s="16" t="s">
        <v>200</v>
      </c>
      <c r="E108" s="16" t="s">
        <v>290</v>
      </c>
      <c r="F108" s="17"/>
      <c r="G108" s="17"/>
      <c r="H108" s="17"/>
    </row>
    <row r="109" spans="1:8" s="16" customFormat="1" x14ac:dyDescent="0.25">
      <c r="A109" s="16" t="s">
        <v>289</v>
      </c>
      <c r="D109" s="16" t="s">
        <v>200</v>
      </c>
      <c r="E109" s="16" t="s">
        <v>291</v>
      </c>
      <c r="F109" s="17"/>
      <c r="G109" s="17"/>
      <c r="H109" s="17"/>
    </row>
  </sheetData>
  <mergeCells count="7">
    <mergeCell ref="A1:C1"/>
    <mergeCell ref="A41:B41"/>
    <mergeCell ref="A4:G4"/>
    <mergeCell ref="A6:G6"/>
    <mergeCell ref="A8:B8"/>
    <mergeCell ref="A9:B9"/>
    <mergeCell ref="A40:B40"/>
  </mergeCell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C21AB-25A9-4C6C-83A1-C26804527BF8}">
  <dimension ref="A1:H57"/>
  <sheetViews>
    <sheetView zoomScaleNormal="100" workbookViewId="0">
      <selection sqref="A1:C1"/>
    </sheetView>
  </sheetViews>
  <sheetFormatPr defaultRowHeight="15" x14ac:dyDescent="0.25"/>
  <cols>
    <col min="1" max="1" width="4.5703125" style="2" customWidth="1"/>
    <col min="2" max="2" width="26" style="2" customWidth="1"/>
    <col min="3" max="3" width="15.85546875" style="2" customWidth="1"/>
    <col min="4" max="4" width="16" style="2" customWidth="1"/>
    <col min="5" max="5" width="15.7109375" style="2" customWidth="1"/>
    <col min="6" max="6" width="6.140625" style="11" customWidth="1"/>
    <col min="7" max="7" width="5.85546875" style="11" customWidth="1"/>
    <col min="8" max="256" width="9.140625" style="2"/>
    <col min="257" max="257" width="4.5703125" style="2" customWidth="1"/>
    <col min="258" max="258" width="24.42578125" style="2" customWidth="1"/>
    <col min="259" max="259" width="17.5703125" style="2" customWidth="1"/>
    <col min="260" max="261" width="17.7109375" style="2" customWidth="1"/>
    <col min="262" max="262" width="7.42578125" style="2" customWidth="1"/>
    <col min="263" max="263" width="6.28515625" style="2" customWidth="1"/>
    <col min="264" max="512" width="9.140625" style="2"/>
    <col min="513" max="513" width="4.5703125" style="2" customWidth="1"/>
    <col min="514" max="514" width="24.42578125" style="2" customWidth="1"/>
    <col min="515" max="515" width="17.5703125" style="2" customWidth="1"/>
    <col min="516" max="517" width="17.7109375" style="2" customWidth="1"/>
    <col min="518" max="518" width="7.42578125" style="2" customWidth="1"/>
    <col min="519" max="519" width="6.28515625" style="2" customWidth="1"/>
    <col min="520" max="768" width="9.140625" style="2"/>
    <col min="769" max="769" width="4.5703125" style="2" customWidth="1"/>
    <col min="770" max="770" width="24.42578125" style="2" customWidth="1"/>
    <col min="771" max="771" width="17.5703125" style="2" customWidth="1"/>
    <col min="772" max="773" width="17.7109375" style="2" customWidth="1"/>
    <col min="774" max="774" width="7.42578125" style="2" customWidth="1"/>
    <col min="775" max="775" width="6.28515625" style="2" customWidth="1"/>
    <col min="776" max="1024" width="9.140625" style="2"/>
    <col min="1025" max="1025" width="4.5703125" style="2" customWidth="1"/>
    <col min="1026" max="1026" width="24.42578125" style="2" customWidth="1"/>
    <col min="1027" max="1027" width="17.5703125" style="2" customWidth="1"/>
    <col min="1028" max="1029" width="17.7109375" style="2" customWidth="1"/>
    <col min="1030" max="1030" width="7.42578125" style="2" customWidth="1"/>
    <col min="1031" max="1031" width="6.28515625" style="2" customWidth="1"/>
    <col min="1032" max="1280" width="9.140625" style="2"/>
    <col min="1281" max="1281" width="4.5703125" style="2" customWidth="1"/>
    <col min="1282" max="1282" width="24.42578125" style="2" customWidth="1"/>
    <col min="1283" max="1283" width="17.5703125" style="2" customWidth="1"/>
    <col min="1284" max="1285" width="17.7109375" style="2" customWidth="1"/>
    <col min="1286" max="1286" width="7.42578125" style="2" customWidth="1"/>
    <col min="1287" max="1287" width="6.28515625" style="2" customWidth="1"/>
    <col min="1288" max="1536" width="9.140625" style="2"/>
    <col min="1537" max="1537" width="4.5703125" style="2" customWidth="1"/>
    <col min="1538" max="1538" width="24.42578125" style="2" customWidth="1"/>
    <col min="1539" max="1539" width="17.5703125" style="2" customWidth="1"/>
    <col min="1540" max="1541" width="17.7109375" style="2" customWidth="1"/>
    <col min="1542" max="1542" width="7.42578125" style="2" customWidth="1"/>
    <col min="1543" max="1543" width="6.28515625" style="2" customWidth="1"/>
    <col min="1544" max="1792" width="9.140625" style="2"/>
    <col min="1793" max="1793" width="4.5703125" style="2" customWidth="1"/>
    <col min="1794" max="1794" width="24.42578125" style="2" customWidth="1"/>
    <col min="1795" max="1795" width="17.5703125" style="2" customWidth="1"/>
    <col min="1796" max="1797" width="17.7109375" style="2" customWidth="1"/>
    <col min="1798" max="1798" width="7.42578125" style="2" customWidth="1"/>
    <col min="1799" max="1799" width="6.28515625" style="2" customWidth="1"/>
    <col min="1800" max="2048" width="9.140625" style="2"/>
    <col min="2049" max="2049" width="4.5703125" style="2" customWidth="1"/>
    <col min="2050" max="2050" width="24.42578125" style="2" customWidth="1"/>
    <col min="2051" max="2051" width="17.5703125" style="2" customWidth="1"/>
    <col min="2052" max="2053" width="17.7109375" style="2" customWidth="1"/>
    <col min="2054" max="2054" width="7.42578125" style="2" customWidth="1"/>
    <col min="2055" max="2055" width="6.28515625" style="2" customWidth="1"/>
    <col min="2056" max="2304" width="9.140625" style="2"/>
    <col min="2305" max="2305" width="4.5703125" style="2" customWidth="1"/>
    <col min="2306" max="2306" width="24.42578125" style="2" customWidth="1"/>
    <col min="2307" max="2307" width="17.5703125" style="2" customWidth="1"/>
    <col min="2308" max="2309" width="17.7109375" style="2" customWidth="1"/>
    <col min="2310" max="2310" width="7.42578125" style="2" customWidth="1"/>
    <col min="2311" max="2311" width="6.28515625" style="2" customWidth="1"/>
    <col min="2312" max="2560" width="9.140625" style="2"/>
    <col min="2561" max="2561" width="4.5703125" style="2" customWidth="1"/>
    <col min="2562" max="2562" width="24.42578125" style="2" customWidth="1"/>
    <col min="2563" max="2563" width="17.5703125" style="2" customWidth="1"/>
    <col min="2564" max="2565" width="17.7109375" style="2" customWidth="1"/>
    <col min="2566" max="2566" width="7.42578125" style="2" customWidth="1"/>
    <col min="2567" max="2567" width="6.28515625" style="2" customWidth="1"/>
    <col min="2568" max="2816" width="9.140625" style="2"/>
    <col min="2817" max="2817" width="4.5703125" style="2" customWidth="1"/>
    <col min="2818" max="2818" width="24.42578125" style="2" customWidth="1"/>
    <col min="2819" max="2819" width="17.5703125" style="2" customWidth="1"/>
    <col min="2820" max="2821" width="17.7109375" style="2" customWidth="1"/>
    <col min="2822" max="2822" width="7.42578125" style="2" customWidth="1"/>
    <col min="2823" max="2823" width="6.28515625" style="2" customWidth="1"/>
    <col min="2824" max="3072" width="9.140625" style="2"/>
    <col min="3073" max="3073" width="4.5703125" style="2" customWidth="1"/>
    <col min="3074" max="3074" width="24.42578125" style="2" customWidth="1"/>
    <col min="3075" max="3075" width="17.5703125" style="2" customWidth="1"/>
    <col min="3076" max="3077" width="17.7109375" style="2" customWidth="1"/>
    <col min="3078" max="3078" width="7.42578125" style="2" customWidth="1"/>
    <col min="3079" max="3079" width="6.28515625" style="2" customWidth="1"/>
    <col min="3080" max="3328" width="9.140625" style="2"/>
    <col min="3329" max="3329" width="4.5703125" style="2" customWidth="1"/>
    <col min="3330" max="3330" width="24.42578125" style="2" customWidth="1"/>
    <col min="3331" max="3331" width="17.5703125" style="2" customWidth="1"/>
    <col min="3332" max="3333" width="17.7109375" style="2" customWidth="1"/>
    <col min="3334" max="3334" width="7.42578125" style="2" customWidth="1"/>
    <col min="3335" max="3335" width="6.28515625" style="2" customWidth="1"/>
    <col min="3336" max="3584" width="9.140625" style="2"/>
    <col min="3585" max="3585" width="4.5703125" style="2" customWidth="1"/>
    <col min="3586" max="3586" width="24.42578125" style="2" customWidth="1"/>
    <col min="3587" max="3587" width="17.5703125" style="2" customWidth="1"/>
    <col min="3588" max="3589" width="17.7109375" style="2" customWidth="1"/>
    <col min="3590" max="3590" width="7.42578125" style="2" customWidth="1"/>
    <col min="3591" max="3591" width="6.28515625" style="2" customWidth="1"/>
    <col min="3592" max="3840" width="9.140625" style="2"/>
    <col min="3841" max="3841" width="4.5703125" style="2" customWidth="1"/>
    <col min="3842" max="3842" width="24.42578125" style="2" customWidth="1"/>
    <col min="3843" max="3843" width="17.5703125" style="2" customWidth="1"/>
    <col min="3844" max="3845" width="17.7109375" style="2" customWidth="1"/>
    <col min="3846" max="3846" width="7.42578125" style="2" customWidth="1"/>
    <col min="3847" max="3847" width="6.28515625" style="2" customWidth="1"/>
    <col min="3848" max="4096" width="9.140625" style="2"/>
    <col min="4097" max="4097" width="4.5703125" style="2" customWidth="1"/>
    <col min="4098" max="4098" width="24.42578125" style="2" customWidth="1"/>
    <col min="4099" max="4099" width="17.5703125" style="2" customWidth="1"/>
    <col min="4100" max="4101" width="17.7109375" style="2" customWidth="1"/>
    <col min="4102" max="4102" width="7.42578125" style="2" customWidth="1"/>
    <col min="4103" max="4103" width="6.28515625" style="2" customWidth="1"/>
    <col min="4104" max="4352" width="9.140625" style="2"/>
    <col min="4353" max="4353" width="4.5703125" style="2" customWidth="1"/>
    <col min="4354" max="4354" width="24.42578125" style="2" customWidth="1"/>
    <col min="4355" max="4355" width="17.5703125" style="2" customWidth="1"/>
    <col min="4356" max="4357" width="17.7109375" style="2" customWidth="1"/>
    <col min="4358" max="4358" width="7.42578125" style="2" customWidth="1"/>
    <col min="4359" max="4359" width="6.28515625" style="2" customWidth="1"/>
    <col min="4360" max="4608" width="9.140625" style="2"/>
    <col min="4609" max="4609" width="4.5703125" style="2" customWidth="1"/>
    <col min="4610" max="4610" width="24.42578125" style="2" customWidth="1"/>
    <col min="4611" max="4611" width="17.5703125" style="2" customWidth="1"/>
    <col min="4612" max="4613" width="17.7109375" style="2" customWidth="1"/>
    <col min="4614" max="4614" width="7.42578125" style="2" customWidth="1"/>
    <col min="4615" max="4615" width="6.28515625" style="2" customWidth="1"/>
    <col min="4616" max="4864" width="9.140625" style="2"/>
    <col min="4865" max="4865" width="4.5703125" style="2" customWidth="1"/>
    <col min="4866" max="4866" width="24.42578125" style="2" customWidth="1"/>
    <col min="4867" max="4867" width="17.5703125" style="2" customWidth="1"/>
    <col min="4868" max="4869" width="17.7109375" style="2" customWidth="1"/>
    <col min="4870" max="4870" width="7.42578125" style="2" customWidth="1"/>
    <col min="4871" max="4871" width="6.28515625" style="2" customWidth="1"/>
    <col min="4872" max="5120" width="9.140625" style="2"/>
    <col min="5121" max="5121" width="4.5703125" style="2" customWidth="1"/>
    <col min="5122" max="5122" width="24.42578125" style="2" customWidth="1"/>
    <col min="5123" max="5123" width="17.5703125" style="2" customWidth="1"/>
    <col min="5124" max="5125" width="17.7109375" style="2" customWidth="1"/>
    <col min="5126" max="5126" width="7.42578125" style="2" customWidth="1"/>
    <col min="5127" max="5127" width="6.28515625" style="2" customWidth="1"/>
    <col min="5128" max="5376" width="9.140625" style="2"/>
    <col min="5377" max="5377" width="4.5703125" style="2" customWidth="1"/>
    <col min="5378" max="5378" width="24.42578125" style="2" customWidth="1"/>
    <col min="5379" max="5379" width="17.5703125" style="2" customWidth="1"/>
    <col min="5380" max="5381" width="17.7109375" style="2" customWidth="1"/>
    <col min="5382" max="5382" width="7.42578125" style="2" customWidth="1"/>
    <col min="5383" max="5383" width="6.28515625" style="2" customWidth="1"/>
    <col min="5384" max="5632" width="9.140625" style="2"/>
    <col min="5633" max="5633" width="4.5703125" style="2" customWidth="1"/>
    <col min="5634" max="5634" width="24.42578125" style="2" customWidth="1"/>
    <col min="5635" max="5635" width="17.5703125" style="2" customWidth="1"/>
    <col min="5636" max="5637" width="17.7109375" style="2" customWidth="1"/>
    <col min="5638" max="5638" width="7.42578125" style="2" customWidth="1"/>
    <col min="5639" max="5639" width="6.28515625" style="2" customWidth="1"/>
    <col min="5640" max="5888" width="9.140625" style="2"/>
    <col min="5889" max="5889" width="4.5703125" style="2" customWidth="1"/>
    <col min="5890" max="5890" width="24.42578125" style="2" customWidth="1"/>
    <col min="5891" max="5891" width="17.5703125" style="2" customWidth="1"/>
    <col min="5892" max="5893" width="17.7109375" style="2" customWidth="1"/>
    <col min="5894" max="5894" width="7.42578125" style="2" customWidth="1"/>
    <col min="5895" max="5895" width="6.28515625" style="2" customWidth="1"/>
    <col min="5896" max="6144" width="9.140625" style="2"/>
    <col min="6145" max="6145" width="4.5703125" style="2" customWidth="1"/>
    <col min="6146" max="6146" width="24.42578125" style="2" customWidth="1"/>
    <col min="6147" max="6147" width="17.5703125" style="2" customWidth="1"/>
    <col min="6148" max="6149" width="17.7109375" style="2" customWidth="1"/>
    <col min="6150" max="6150" width="7.42578125" style="2" customWidth="1"/>
    <col min="6151" max="6151" width="6.28515625" style="2" customWidth="1"/>
    <col min="6152" max="6400" width="9.140625" style="2"/>
    <col min="6401" max="6401" width="4.5703125" style="2" customWidth="1"/>
    <col min="6402" max="6402" width="24.42578125" style="2" customWidth="1"/>
    <col min="6403" max="6403" width="17.5703125" style="2" customWidth="1"/>
    <col min="6404" max="6405" width="17.7109375" style="2" customWidth="1"/>
    <col min="6406" max="6406" width="7.42578125" style="2" customWidth="1"/>
    <col min="6407" max="6407" width="6.28515625" style="2" customWidth="1"/>
    <col min="6408" max="6656" width="9.140625" style="2"/>
    <col min="6657" max="6657" width="4.5703125" style="2" customWidth="1"/>
    <col min="6658" max="6658" width="24.42578125" style="2" customWidth="1"/>
    <col min="6659" max="6659" width="17.5703125" style="2" customWidth="1"/>
    <col min="6660" max="6661" width="17.7109375" style="2" customWidth="1"/>
    <col min="6662" max="6662" width="7.42578125" style="2" customWidth="1"/>
    <col min="6663" max="6663" width="6.28515625" style="2" customWidth="1"/>
    <col min="6664" max="6912" width="9.140625" style="2"/>
    <col min="6913" max="6913" width="4.5703125" style="2" customWidth="1"/>
    <col min="6914" max="6914" width="24.42578125" style="2" customWidth="1"/>
    <col min="6915" max="6915" width="17.5703125" style="2" customWidth="1"/>
    <col min="6916" max="6917" width="17.7109375" style="2" customWidth="1"/>
    <col min="6918" max="6918" width="7.42578125" style="2" customWidth="1"/>
    <col min="6919" max="6919" width="6.28515625" style="2" customWidth="1"/>
    <col min="6920" max="7168" width="9.140625" style="2"/>
    <col min="7169" max="7169" width="4.5703125" style="2" customWidth="1"/>
    <col min="7170" max="7170" width="24.42578125" style="2" customWidth="1"/>
    <col min="7171" max="7171" width="17.5703125" style="2" customWidth="1"/>
    <col min="7172" max="7173" width="17.7109375" style="2" customWidth="1"/>
    <col min="7174" max="7174" width="7.42578125" style="2" customWidth="1"/>
    <col min="7175" max="7175" width="6.28515625" style="2" customWidth="1"/>
    <col min="7176" max="7424" width="9.140625" style="2"/>
    <col min="7425" max="7425" width="4.5703125" style="2" customWidth="1"/>
    <col min="7426" max="7426" width="24.42578125" style="2" customWidth="1"/>
    <col min="7427" max="7427" width="17.5703125" style="2" customWidth="1"/>
    <col min="7428" max="7429" width="17.7109375" style="2" customWidth="1"/>
    <col min="7430" max="7430" width="7.42578125" style="2" customWidth="1"/>
    <col min="7431" max="7431" width="6.28515625" style="2" customWidth="1"/>
    <col min="7432" max="7680" width="9.140625" style="2"/>
    <col min="7681" max="7681" width="4.5703125" style="2" customWidth="1"/>
    <col min="7682" max="7682" width="24.42578125" style="2" customWidth="1"/>
    <col min="7683" max="7683" width="17.5703125" style="2" customWidth="1"/>
    <col min="7684" max="7685" width="17.7109375" style="2" customWidth="1"/>
    <col min="7686" max="7686" width="7.42578125" style="2" customWidth="1"/>
    <col min="7687" max="7687" width="6.28515625" style="2" customWidth="1"/>
    <col min="7688" max="7936" width="9.140625" style="2"/>
    <col min="7937" max="7937" width="4.5703125" style="2" customWidth="1"/>
    <col min="7938" max="7938" width="24.42578125" style="2" customWidth="1"/>
    <col min="7939" max="7939" width="17.5703125" style="2" customWidth="1"/>
    <col min="7940" max="7941" width="17.7109375" style="2" customWidth="1"/>
    <col min="7942" max="7942" width="7.42578125" style="2" customWidth="1"/>
    <col min="7943" max="7943" width="6.28515625" style="2" customWidth="1"/>
    <col min="7944" max="8192" width="9.140625" style="2"/>
    <col min="8193" max="8193" width="4.5703125" style="2" customWidth="1"/>
    <col min="8194" max="8194" width="24.42578125" style="2" customWidth="1"/>
    <col min="8195" max="8195" width="17.5703125" style="2" customWidth="1"/>
    <col min="8196" max="8197" width="17.7109375" style="2" customWidth="1"/>
    <col min="8198" max="8198" width="7.42578125" style="2" customWidth="1"/>
    <col min="8199" max="8199" width="6.28515625" style="2" customWidth="1"/>
    <col min="8200" max="8448" width="9.140625" style="2"/>
    <col min="8449" max="8449" width="4.5703125" style="2" customWidth="1"/>
    <col min="8450" max="8450" width="24.42578125" style="2" customWidth="1"/>
    <col min="8451" max="8451" width="17.5703125" style="2" customWidth="1"/>
    <col min="8452" max="8453" width="17.7109375" style="2" customWidth="1"/>
    <col min="8454" max="8454" width="7.42578125" style="2" customWidth="1"/>
    <col min="8455" max="8455" width="6.28515625" style="2" customWidth="1"/>
    <col min="8456" max="8704" width="9.140625" style="2"/>
    <col min="8705" max="8705" width="4.5703125" style="2" customWidth="1"/>
    <col min="8706" max="8706" width="24.42578125" style="2" customWidth="1"/>
    <col min="8707" max="8707" width="17.5703125" style="2" customWidth="1"/>
    <col min="8708" max="8709" width="17.7109375" style="2" customWidth="1"/>
    <col min="8710" max="8710" width="7.42578125" style="2" customWidth="1"/>
    <col min="8711" max="8711" width="6.28515625" style="2" customWidth="1"/>
    <col min="8712" max="8960" width="9.140625" style="2"/>
    <col min="8961" max="8961" width="4.5703125" style="2" customWidth="1"/>
    <col min="8962" max="8962" width="24.42578125" style="2" customWidth="1"/>
    <col min="8963" max="8963" width="17.5703125" style="2" customWidth="1"/>
    <col min="8964" max="8965" width="17.7109375" style="2" customWidth="1"/>
    <col min="8966" max="8966" width="7.42578125" style="2" customWidth="1"/>
    <col min="8967" max="8967" width="6.28515625" style="2" customWidth="1"/>
    <col min="8968" max="9216" width="9.140625" style="2"/>
    <col min="9217" max="9217" width="4.5703125" style="2" customWidth="1"/>
    <col min="9218" max="9218" width="24.42578125" style="2" customWidth="1"/>
    <col min="9219" max="9219" width="17.5703125" style="2" customWidth="1"/>
    <col min="9220" max="9221" width="17.7109375" style="2" customWidth="1"/>
    <col min="9222" max="9222" width="7.42578125" style="2" customWidth="1"/>
    <col min="9223" max="9223" width="6.28515625" style="2" customWidth="1"/>
    <col min="9224" max="9472" width="9.140625" style="2"/>
    <col min="9473" max="9473" width="4.5703125" style="2" customWidth="1"/>
    <col min="9474" max="9474" width="24.42578125" style="2" customWidth="1"/>
    <col min="9475" max="9475" width="17.5703125" style="2" customWidth="1"/>
    <col min="9476" max="9477" width="17.7109375" style="2" customWidth="1"/>
    <col min="9478" max="9478" width="7.42578125" style="2" customWidth="1"/>
    <col min="9479" max="9479" width="6.28515625" style="2" customWidth="1"/>
    <col min="9480" max="9728" width="9.140625" style="2"/>
    <col min="9729" max="9729" width="4.5703125" style="2" customWidth="1"/>
    <col min="9730" max="9730" width="24.42578125" style="2" customWidth="1"/>
    <col min="9731" max="9731" width="17.5703125" style="2" customWidth="1"/>
    <col min="9732" max="9733" width="17.7109375" style="2" customWidth="1"/>
    <col min="9734" max="9734" width="7.42578125" style="2" customWidth="1"/>
    <col min="9735" max="9735" width="6.28515625" style="2" customWidth="1"/>
    <col min="9736" max="9984" width="9.140625" style="2"/>
    <col min="9985" max="9985" width="4.5703125" style="2" customWidth="1"/>
    <col min="9986" max="9986" width="24.42578125" style="2" customWidth="1"/>
    <col min="9987" max="9987" width="17.5703125" style="2" customWidth="1"/>
    <col min="9988" max="9989" width="17.7109375" style="2" customWidth="1"/>
    <col min="9990" max="9990" width="7.42578125" style="2" customWidth="1"/>
    <col min="9991" max="9991" width="6.28515625" style="2" customWidth="1"/>
    <col min="9992" max="10240" width="9.140625" style="2"/>
    <col min="10241" max="10241" width="4.5703125" style="2" customWidth="1"/>
    <col min="10242" max="10242" width="24.42578125" style="2" customWidth="1"/>
    <col min="10243" max="10243" width="17.5703125" style="2" customWidth="1"/>
    <col min="10244" max="10245" width="17.7109375" style="2" customWidth="1"/>
    <col min="10246" max="10246" width="7.42578125" style="2" customWidth="1"/>
    <col min="10247" max="10247" width="6.28515625" style="2" customWidth="1"/>
    <col min="10248" max="10496" width="9.140625" style="2"/>
    <col min="10497" max="10497" width="4.5703125" style="2" customWidth="1"/>
    <col min="10498" max="10498" width="24.42578125" style="2" customWidth="1"/>
    <col min="10499" max="10499" width="17.5703125" style="2" customWidth="1"/>
    <col min="10500" max="10501" width="17.7109375" style="2" customWidth="1"/>
    <col min="10502" max="10502" width="7.42578125" style="2" customWidth="1"/>
    <col min="10503" max="10503" width="6.28515625" style="2" customWidth="1"/>
    <col min="10504" max="10752" width="9.140625" style="2"/>
    <col min="10753" max="10753" width="4.5703125" style="2" customWidth="1"/>
    <col min="10754" max="10754" width="24.42578125" style="2" customWidth="1"/>
    <col min="10755" max="10755" width="17.5703125" style="2" customWidth="1"/>
    <col min="10756" max="10757" width="17.7109375" style="2" customWidth="1"/>
    <col min="10758" max="10758" width="7.42578125" style="2" customWidth="1"/>
    <col min="10759" max="10759" width="6.28515625" style="2" customWidth="1"/>
    <col min="10760" max="11008" width="9.140625" style="2"/>
    <col min="11009" max="11009" width="4.5703125" style="2" customWidth="1"/>
    <col min="11010" max="11010" width="24.42578125" style="2" customWidth="1"/>
    <col min="11011" max="11011" width="17.5703125" style="2" customWidth="1"/>
    <col min="11012" max="11013" width="17.7109375" style="2" customWidth="1"/>
    <col min="11014" max="11014" width="7.42578125" style="2" customWidth="1"/>
    <col min="11015" max="11015" width="6.28515625" style="2" customWidth="1"/>
    <col min="11016" max="11264" width="9.140625" style="2"/>
    <col min="11265" max="11265" width="4.5703125" style="2" customWidth="1"/>
    <col min="11266" max="11266" width="24.42578125" style="2" customWidth="1"/>
    <col min="11267" max="11267" width="17.5703125" style="2" customWidth="1"/>
    <col min="11268" max="11269" width="17.7109375" style="2" customWidth="1"/>
    <col min="11270" max="11270" width="7.42578125" style="2" customWidth="1"/>
    <col min="11271" max="11271" width="6.28515625" style="2" customWidth="1"/>
    <col min="11272" max="11520" width="9.140625" style="2"/>
    <col min="11521" max="11521" width="4.5703125" style="2" customWidth="1"/>
    <col min="11522" max="11522" width="24.42578125" style="2" customWidth="1"/>
    <col min="11523" max="11523" width="17.5703125" style="2" customWidth="1"/>
    <col min="11524" max="11525" width="17.7109375" style="2" customWidth="1"/>
    <col min="11526" max="11526" width="7.42578125" style="2" customWidth="1"/>
    <col min="11527" max="11527" width="6.28515625" style="2" customWidth="1"/>
    <col min="11528" max="11776" width="9.140625" style="2"/>
    <col min="11777" max="11777" width="4.5703125" style="2" customWidth="1"/>
    <col min="11778" max="11778" width="24.42578125" style="2" customWidth="1"/>
    <col min="11779" max="11779" width="17.5703125" style="2" customWidth="1"/>
    <col min="11780" max="11781" width="17.7109375" style="2" customWidth="1"/>
    <col min="11782" max="11782" width="7.42578125" style="2" customWidth="1"/>
    <col min="11783" max="11783" width="6.28515625" style="2" customWidth="1"/>
    <col min="11784" max="12032" width="9.140625" style="2"/>
    <col min="12033" max="12033" width="4.5703125" style="2" customWidth="1"/>
    <col min="12034" max="12034" width="24.42578125" style="2" customWidth="1"/>
    <col min="12035" max="12035" width="17.5703125" style="2" customWidth="1"/>
    <col min="12036" max="12037" width="17.7109375" style="2" customWidth="1"/>
    <col min="12038" max="12038" width="7.42578125" style="2" customWidth="1"/>
    <col min="12039" max="12039" width="6.28515625" style="2" customWidth="1"/>
    <col min="12040" max="12288" width="9.140625" style="2"/>
    <col min="12289" max="12289" width="4.5703125" style="2" customWidth="1"/>
    <col min="12290" max="12290" width="24.42578125" style="2" customWidth="1"/>
    <col min="12291" max="12291" width="17.5703125" style="2" customWidth="1"/>
    <col min="12292" max="12293" width="17.7109375" style="2" customWidth="1"/>
    <col min="12294" max="12294" width="7.42578125" style="2" customWidth="1"/>
    <col min="12295" max="12295" width="6.28515625" style="2" customWidth="1"/>
    <col min="12296" max="12544" width="9.140625" style="2"/>
    <col min="12545" max="12545" width="4.5703125" style="2" customWidth="1"/>
    <col min="12546" max="12546" width="24.42578125" style="2" customWidth="1"/>
    <col min="12547" max="12547" width="17.5703125" style="2" customWidth="1"/>
    <col min="12548" max="12549" width="17.7109375" style="2" customWidth="1"/>
    <col min="12550" max="12550" width="7.42578125" style="2" customWidth="1"/>
    <col min="12551" max="12551" width="6.28515625" style="2" customWidth="1"/>
    <col min="12552" max="12800" width="9.140625" style="2"/>
    <col min="12801" max="12801" width="4.5703125" style="2" customWidth="1"/>
    <col min="12802" max="12802" width="24.42578125" style="2" customWidth="1"/>
    <col min="12803" max="12803" width="17.5703125" style="2" customWidth="1"/>
    <col min="12804" max="12805" width="17.7109375" style="2" customWidth="1"/>
    <col min="12806" max="12806" width="7.42578125" style="2" customWidth="1"/>
    <col min="12807" max="12807" width="6.28515625" style="2" customWidth="1"/>
    <col min="12808" max="13056" width="9.140625" style="2"/>
    <col min="13057" max="13057" width="4.5703125" style="2" customWidth="1"/>
    <col min="13058" max="13058" width="24.42578125" style="2" customWidth="1"/>
    <col min="13059" max="13059" width="17.5703125" style="2" customWidth="1"/>
    <col min="13060" max="13061" width="17.7109375" style="2" customWidth="1"/>
    <col min="13062" max="13062" width="7.42578125" style="2" customWidth="1"/>
    <col min="13063" max="13063" width="6.28515625" style="2" customWidth="1"/>
    <col min="13064" max="13312" width="9.140625" style="2"/>
    <col min="13313" max="13313" width="4.5703125" style="2" customWidth="1"/>
    <col min="13314" max="13314" width="24.42578125" style="2" customWidth="1"/>
    <col min="13315" max="13315" width="17.5703125" style="2" customWidth="1"/>
    <col min="13316" max="13317" width="17.7109375" style="2" customWidth="1"/>
    <col min="13318" max="13318" width="7.42578125" style="2" customWidth="1"/>
    <col min="13319" max="13319" width="6.28515625" style="2" customWidth="1"/>
    <col min="13320" max="13568" width="9.140625" style="2"/>
    <col min="13569" max="13569" width="4.5703125" style="2" customWidth="1"/>
    <col min="13570" max="13570" width="24.42578125" style="2" customWidth="1"/>
    <col min="13571" max="13571" width="17.5703125" style="2" customWidth="1"/>
    <col min="13572" max="13573" width="17.7109375" style="2" customWidth="1"/>
    <col min="13574" max="13574" width="7.42578125" style="2" customWidth="1"/>
    <col min="13575" max="13575" width="6.28515625" style="2" customWidth="1"/>
    <col min="13576" max="13824" width="9.140625" style="2"/>
    <col min="13825" max="13825" width="4.5703125" style="2" customWidth="1"/>
    <col min="13826" max="13826" width="24.42578125" style="2" customWidth="1"/>
    <col min="13827" max="13827" width="17.5703125" style="2" customWidth="1"/>
    <col min="13828" max="13829" width="17.7109375" style="2" customWidth="1"/>
    <col min="13830" max="13830" width="7.42578125" style="2" customWidth="1"/>
    <col min="13831" max="13831" width="6.28515625" style="2" customWidth="1"/>
    <col min="13832" max="14080" width="9.140625" style="2"/>
    <col min="14081" max="14081" width="4.5703125" style="2" customWidth="1"/>
    <col min="14082" max="14082" width="24.42578125" style="2" customWidth="1"/>
    <col min="14083" max="14083" width="17.5703125" style="2" customWidth="1"/>
    <col min="14084" max="14085" width="17.7109375" style="2" customWidth="1"/>
    <col min="14086" max="14086" width="7.42578125" style="2" customWidth="1"/>
    <col min="14087" max="14087" width="6.28515625" style="2" customWidth="1"/>
    <col min="14088" max="14336" width="9.140625" style="2"/>
    <col min="14337" max="14337" width="4.5703125" style="2" customWidth="1"/>
    <col min="14338" max="14338" width="24.42578125" style="2" customWidth="1"/>
    <col min="14339" max="14339" width="17.5703125" style="2" customWidth="1"/>
    <col min="14340" max="14341" width="17.7109375" style="2" customWidth="1"/>
    <col min="14342" max="14342" width="7.42578125" style="2" customWidth="1"/>
    <col min="14343" max="14343" width="6.28515625" style="2" customWidth="1"/>
    <col min="14344" max="14592" width="9.140625" style="2"/>
    <col min="14593" max="14593" width="4.5703125" style="2" customWidth="1"/>
    <col min="14594" max="14594" width="24.42578125" style="2" customWidth="1"/>
    <col min="14595" max="14595" width="17.5703125" style="2" customWidth="1"/>
    <col min="14596" max="14597" width="17.7109375" style="2" customWidth="1"/>
    <col min="14598" max="14598" width="7.42578125" style="2" customWidth="1"/>
    <col min="14599" max="14599" width="6.28515625" style="2" customWidth="1"/>
    <col min="14600" max="14848" width="9.140625" style="2"/>
    <col min="14849" max="14849" width="4.5703125" style="2" customWidth="1"/>
    <col min="14850" max="14850" width="24.42578125" style="2" customWidth="1"/>
    <col min="14851" max="14851" width="17.5703125" style="2" customWidth="1"/>
    <col min="14852" max="14853" width="17.7109375" style="2" customWidth="1"/>
    <col min="14854" max="14854" width="7.42578125" style="2" customWidth="1"/>
    <col min="14855" max="14855" width="6.28515625" style="2" customWidth="1"/>
    <col min="14856" max="15104" width="9.140625" style="2"/>
    <col min="15105" max="15105" width="4.5703125" style="2" customWidth="1"/>
    <col min="15106" max="15106" width="24.42578125" style="2" customWidth="1"/>
    <col min="15107" max="15107" width="17.5703125" style="2" customWidth="1"/>
    <col min="15108" max="15109" width="17.7109375" style="2" customWidth="1"/>
    <col min="15110" max="15110" width="7.42578125" style="2" customWidth="1"/>
    <col min="15111" max="15111" width="6.28515625" style="2" customWidth="1"/>
    <col min="15112" max="15360" width="9.140625" style="2"/>
    <col min="15361" max="15361" width="4.5703125" style="2" customWidth="1"/>
    <col min="15362" max="15362" width="24.42578125" style="2" customWidth="1"/>
    <col min="15363" max="15363" width="17.5703125" style="2" customWidth="1"/>
    <col min="15364" max="15365" width="17.7109375" style="2" customWidth="1"/>
    <col min="15366" max="15366" width="7.42578125" style="2" customWidth="1"/>
    <col min="15367" max="15367" width="6.28515625" style="2" customWidth="1"/>
    <col min="15368" max="15616" width="9.140625" style="2"/>
    <col min="15617" max="15617" width="4.5703125" style="2" customWidth="1"/>
    <col min="15618" max="15618" width="24.42578125" style="2" customWidth="1"/>
    <col min="15619" max="15619" width="17.5703125" style="2" customWidth="1"/>
    <col min="15620" max="15621" width="17.7109375" style="2" customWidth="1"/>
    <col min="15622" max="15622" width="7.42578125" style="2" customWidth="1"/>
    <col min="15623" max="15623" width="6.28515625" style="2" customWidth="1"/>
    <col min="15624" max="15872" width="9.140625" style="2"/>
    <col min="15873" max="15873" width="4.5703125" style="2" customWidth="1"/>
    <col min="15874" max="15874" width="24.42578125" style="2" customWidth="1"/>
    <col min="15875" max="15875" width="17.5703125" style="2" customWidth="1"/>
    <col min="15876" max="15877" width="17.7109375" style="2" customWidth="1"/>
    <col min="15878" max="15878" width="7.42578125" style="2" customWidth="1"/>
    <col min="15879" max="15879" width="6.28515625" style="2" customWidth="1"/>
    <col min="15880" max="16128" width="9.140625" style="2"/>
    <col min="16129" max="16129" width="4.5703125" style="2" customWidth="1"/>
    <col min="16130" max="16130" width="24.42578125" style="2" customWidth="1"/>
    <col min="16131" max="16131" width="17.5703125" style="2" customWidth="1"/>
    <col min="16132" max="16133" width="17.7109375" style="2" customWidth="1"/>
    <col min="16134" max="16134" width="7.42578125" style="2" customWidth="1"/>
    <col min="16135" max="16135" width="6.28515625" style="2" customWidth="1"/>
    <col min="16136" max="16384" width="9.140625" style="2"/>
  </cols>
  <sheetData>
    <row r="1" spans="1:8" s="58" customFormat="1" ht="22.9" customHeight="1" x14ac:dyDescent="0.25">
      <c r="A1" s="94" t="s">
        <v>286</v>
      </c>
      <c r="B1" s="94"/>
      <c r="C1" s="94"/>
      <c r="E1" s="44"/>
      <c r="F1" s="46"/>
      <c r="G1" s="47"/>
      <c r="H1" s="22"/>
    </row>
    <row r="3" spans="1:8" ht="15" customHeight="1" x14ac:dyDescent="0.25">
      <c r="A3" s="101" t="s">
        <v>199</v>
      </c>
      <c r="B3" s="101"/>
      <c r="C3" s="101"/>
      <c r="D3" s="101"/>
      <c r="E3" s="101"/>
      <c r="F3" s="101"/>
      <c r="G3" s="101"/>
    </row>
    <row r="4" spans="1:8" ht="1.5" customHeight="1" x14ac:dyDescent="0.25"/>
    <row r="5" spans="1:8" ht="15" customHeight="1" x14ac:dyDescent="0.25">
      <c r="A5" s="102" t="s">
        <v>200</v>
      </c>
      <c r="B5" s="102"/>
      <c r="C5" s="102"/>
      <c r="D5" s="102"/>
      <c r="E5" s="102"/>
      <c r="F5" s="102"/>
      <c r="G5" s="102"/>
    </row>
    <row r="6" spans="1:8" ht="11.25" customHeight="1" x14ac:dyDescent="0.25"/>
    <row r="7" spans="1:8" ht="43.15" customHeight="1" x14ac:dyDescent="0.25">
      <c r="A7" s="100" t="s">
        <v>3</v>
      </c>
      <c r="B7" s="100"/>
      <c r="C7" s="3" t="s">
        <v>201</v>
      </c>
      <c r="D7" s="3" t="s">
        <v>294</v>
      </c>
      <c r="E7" s="3" t="s">
        <v>202</v>
      </c>
      <c r="F7" s="12" t="s">
        <v>203</v>
      </c>
      <c r="G7" s="12" t="s">
        <v>7</v>
      </c>
    </row>
    <row r="8" spans="1:8" ht="11.25" customHeight="1" x14ac:dyDescent="0.25">
      <c r="A8" s="98">
        <v>1</v>
      </c>
      <c r="B8" s="98"/>
      <c r="C8" s="23">
        <v>2</v>
      </c>
      <c r="D8" s="23">
        <v>3</v>
      </c>
      <c r="E8" s="23">
        <v>4</v>
      </c>
      <c r="F8" s="48">
        <v>5</v>
      </c>
      <c r="G8" s="48">
        <v>6</v>
      </c>
    </row>
    <row r="9" spans="1:8" ht="25.5" customHeight="1" x14ac:dyDescent="0.25">
      <c r="A9" s="24"/>
      <c r="B9" s="25" t="s">
        <v>29</v>
      </c>
      <c r="C9" s="26">
        <f>C10+C12+C14+C18+C21+C23</f>
        <v>1214751.6500000001</v>
      </c>
      <c r="D9" s="26">
        <v>8552453</v>
      </c>
      <c r="E9" s="26">
        <v>1809197.42</v>
      </c>
      <c r="F9" s="50">
        <f>E9/C9*100</f>
        <v>148.9355803715105</v>
      </c>
      <c r="G9" s="49">
        <v>21.15</v>
      </c>
    </row>
    <row r="10" spans="1:8" ht="25.5" customHeight="1" x14ac:dyDescent="0.25">
      <c r="A10" s="52" t="s">
        <v>204</v>
      </c>
      <c r="B10" s="53" t="s">
        <v>205</v>
      </c>
      <c r="C10" s="29">
        <f>C11</f>
        <v>5807.74</v>
      </c>
      <c r="D10" s="29">
        <v>315940</v>
      </c>
      <c r="E10" s="29">
        <v>359857.67</v>
      </c>
      <c r="F10" s="50">
        <f t="shared" ref="F10:F24" si="0">E10/C10*100</f>
        <v>6196.1738989693067</v>
      </c>
      <c r="G10" s="50">
        <v>113.9</v>
      </c>
    </row>
    <row r="11" spans="1:8" ht="25.5" customHeight="1" x14ac:dyDescent="0.25">
      <c r="A11" s="54" t="s">
        <v>206</v>
      </c>
      <c r="B11" s="55" t="s">
        <v>205</v>
      </c>
      <c r="C11" s="32">
        <v>5807.74</v>
      </c>
      <c r="D11" s="32">
        <v>315940</v>
      </c>
      <c r="E11" s="32">
        <v>359857.67</v>
      </c>
      <c r="F11" s="50">
        <f t="shared" si="0"/>
        <v>6196.1738989693067</v>
      </c>
      <c r="G11" s="50">
        <v>113.9</v>
      </c>
    </row>
    <row r="12" spans="1:8" ht="25.5" customHeight="1" x14ac:dyDescent="0.25">
      <c r="A12" s="52" t="s">
        <v>85</v>
      </c>
      <c r="B12" s="53" t="s">
        <v>207</v>
      </c>
      <c r="C12" s="29">
        <f>C13</f>
        <v>11722.99</v>
      </c>
      <c r="D12" s="29">
        <v>21270</v>
      </c>
      <c r="E12" s="29">
        <v>11801.48</v>
      </c>
      <c r="F12" s="50">
        <f t="shared" si="0"/>
        <v>100.66953908516514</v>
      </c>
      <c r="G12" s="50">
        <v>55.48</v>
      </c>
    </row>
    <row r="13" spans="1:8" ht="25.5" customHeight="1" x14ac:dyDescent="0.25">
      <c r="A13" s="54" t="s">
        <v>87</v>
      </c>
      <c r="B13" s="55" t="s">
        <v>208</v>
      </c>
      <c r="C13" s="32">
        <v>11722.99</v>
      </c>
      <c r="D13" s="32">
        <v>21270</v>
      </c>
      <c r="E13" s="32">
        <v>11801.48</v>
      </c>
      <c r="F13" s="50">
        <f t="shared" si="0"/>
        <v>100.66953908516514</v>
      </c>
      <c r="G13" s="50">
        <v>55.48</v>
      </c>
    </row>
    <row r="14" spans="1:8" ht="25.5" customHeight="1" x14ac:dyDescent="0.25">
      <c r="A14" s="52" t="s">
        <v>176</v>
      </c>
      <c r="B14" s="53" t="s">
        <v>209</v>
      </c>
      <c r="C14" s="29">
        <f>C15+C16+C17</f>
        <v>97464.83</v>
      </c>
      <c r="D14" s="29">
        <v>4538281</v>
      </c>
      <c r="E14" s="29">
        <v>144474.84</v>
      </c>
      <c r="F14" s="50">
        <f t="shared" si="0"/>
        <v>148.23279330605718</v>
      </c>
      <c r="G14" s="50">
        <v>3.18</v>
      </c>
    </row>
    <row r="15" spans="1:8" ht="25.5" customHeight="1" x14ac:dyDescent="0.25">
      <c r="A15" s="54" t="s">
        <v>210</v>
      </c>
      <c r="B15" s="55" t="s">
        <v>209</v>
      </c>
      <c r="C15" s="32">
        <v>27368.16</v>
      </c>
      <c r="D15" s="32">
        <v>65900</v>
      </c>
      <c r="E15" s="32">
        <v>24901.439999999999</v>
      </c>
      <c r="F15" s="50">
        <f t="shared" si="0"/>
        <v>90.986898644263988</v>
      </c>
      <c r="G15" s="50">
        <v>37.79</v>
      </c>
    </row>
    <row r="16" spans="1:8" ht="25.5" customHeight="1" x14ac:dyDescent="0.25">
      <c r="A16" s="54" t="s">
        <v>211</v>
      </c>
      <c r="B16" s="55" t="s">
        <v>212</v>
      </c>
      <c r="C16" s="32">
        <v>70096.67</v>
      </c>
      <c r="D16" s="32">
        <v>115000</v>
      </c>
      <c r="E16" s="32">
        <v>53751.47</v>
      </c>
      <c r="F16" s="50">
        <f t="shared" si="0"/>
        <v>76.681916558946384</v>
      </c>
      <c r="G16" s="50">
        <v>46.74</v>
      </c>
    </row>
    <row r="17" spans="1:7" ht="25.5" customHeight="1" x14ac:dyDescent="0.25">
      <c r="A17" s="54" t="s">
        <v>213</v>
      </c>
      <c r="B17" s="55" t="s">
        <v>214</v>
      </c>
      <c r="C17" s="32">
        <v>0</v>
      </c>
      <c r="D17" s="32">
        <v>4357381</v>
      </c>
      <c r="E17" s="32">
        <v>65821.929999999993</v>
      </c>
      <c r="F17" s="50">
        <v>0</v>
      </c>
      <c r="G17" s="50">
        <v>1.51</v>
      </c>
    </row>
    <row r="18" spans="1:7" ht="25.5" customHeight="1" x14ac:dyDescent="0.25">
      <c r="A18" s="52" t="s">
        <v>215</v>
      </c>
      <c r="B18" s="53" t="s">
        <v>216</v>
      </c>
      <c r="C18" s="29">
        <f>C19+C20</f>
        <v>1099542.97</v>
      </c>
      <c r="D18" s="29">
        <v>3674269</v>
      </c>
      <c r="E18" s="29">
        <v>1292697.1299999999</v>
      </c>
      <c r="F18" s="50">
        <f t="shared" si="0"/>
        <v>117.56676776351904</v>
      </c>
      <c r="G18" s="50">
        <v>35.18</v>
      </c>
    </row>
    <row r="19" spans="1:7" ht="25.5" customHeight="1" x14ac:dyDescent="0.25">
      <c r="A19" s="54" t="s">
        <v>217</v>
      </c>
      <c r="B19" s="55" t="s">
        <v>218</v>
      </c>
      <c r="C19" s="32">
        <v>19053.189999999999</v>
      </c>
      <c r="D19" s="32">
        <v>858232</v>
      </c>
      <c r="E19" s="32">
        <v>40135.120000000003</v>
      </c>
      <c r="F19" s="50">
        <f t="shared" si="0"/>
        <v>210.64777079323727</v>
      </c>
      <c r="G19" s="50">
        <v>4.68</v>
      </c>
    </row>
    <row r="20" spans="1:7" ht="25.5" customHeight="1" x14ac:dyDescent="0.25">
      <c r="A20" s="54" t="s">
        <v>219</v>
      </c>
      <c r="B20" s="55" t="s">
        <v>220</v>
      </c>
      <c r="C20" s="32">
        <v>1080489.78</v>
      </c>
      <c r="D20" s="32">
        <v>2816037</v>
      </c>
      <c r="E20" s="32">
        <v>1252562.01</v>
      </c>
      <c r="F20" s="50">
        <f t="shared" si="0"/>
        <v>115.92539172374217</v>
      </c>
      <c r="G20" s="50">
        <v>44.48</v>
      </c>
    </row>
    <row r="21" spans="1:7" ht="25.5" customHeight="1" x14ac:dyDescent="0.25">
      <c r="A21" s="52" t="s">
        <v>30</v>
      </c>
      <c r="B21" s="53" t="s">
        <v>221</v>
      </c>
      <c r="C21" s="29">
        <f>C22</f>
        <v>116.82</v>
      </c>
      <c r="D21" s="29">
        <v>2500</v>
      </c>
      <c r="E21" s="29">
        <v>270</v>
      </c>
      <c r="F21" s="50">
        <f t="shared" si="0"/>
        <v>231.12480739599386</v>
      </c>
      <c r="G21" s="50">
        <v>10.8</v>
      </c>
    </row>
    <row r="22" spans="1:7" ht="25.5" customHeight="1" x14ac:dyDescent="0.25">
      <c r="A22" s="54" t="s">
        <v>222</v>
      </c>
      <c r="B22" s="55" t="s">
        <v>223</v>
      </c>
      <c r="C22" s="32">
        <v>116.82</v>
      </c>
      <c r="D22" s="32">
        <v>2500</v>
      </c>
      <c r="E22" s="32">
        <v>270</v>
      </c>
      <c r="F22" s="50">
        <f t="shared" si="0"/>
        <v>231.12480739599386</v>
      </c>
      <c r="G22" s="50">
        <v>10.8</v>
      </c>
    </row>
    <row r="23" spans="1:7" ht="25.5" customHeight="1" x14ac:dyDescent="0.25">
      <c r="A23" s="52" t="s">
        <v>76</v>
      </c>
      <c r="B23" s="53" t="s">
        <v>224</v>
      </c>
      <c r="C23" s="29">
        <f>C24</f>
        <v>96.3</v>
      </c>
      <c r="D23" s="29">
        <v>193</v>
      </c>
      <c r="E23" s="29">
        <v>96.3</v>
      </c>
      <c r="F23" s="50">
        <f t="shared" si="0"/>
        <v>100</v>
      </c>
      <c r="G23" s="50">
        <v>49.9</v>
      </c>
    </row>
    <row r="24" spans="1:7" ht="42.75" customHeight="1" x14ac:dyDescent="0.25">
      <c r="A24" s="54" t="s">
        <v>225</v>
      </c>
      <c r="B24" s="55" t="s">
        <v>226</v>
      </c>
      <c r="C24" s="32">
        <v>96.3</v>
      </c>
      <c r="D24" s="32">
        <v>193</v>
      </c>
      <c r="E24" s="32">
        <v>96.3</v>
      </c>
      <c r="F24" s="50">
        <f t="shared" si="0"/>
        <v>100</v>
      </c>
      <c r="G24" s="50">
        <v>49.9</v>
      </c>
    </row>
    <row r="25" spans="1:7" ht="15.75" customHeight="1" x14ac:dyDescent="0.25">
      <c r="A25" s="102" t="s">
        <v>200</v>
      </c>
      <c r="B25" s="102"/>
      <c r="C25" s="102"/>
      <c r="D25" s="102"/>
      <c r="E25" s="102"/>
      <c r="F25" s="102"/>
      <c r="G25" s="102"/>
    </row>
    <row r="26" spans="1:7" ht="10.5" customHeight="1" x14ac:dyDescent="0.25"/>
    <row r="27" spans="1:7" ht="44.45" customHeight="1" x14ac:dyDescent="0.25">
      <c r="A27" s="100" t="s">
        <v>3</v>
      </c>
      <c r="B27" s="100"/>
      <c r="C27" s="3" t="s">
        <v>201</v>
      </c>
      <c r="D27" s="3" t="s">
        <v>294</v>
      </c>
      <c r="E27" s="3" t="s">
        <v>202</v>
      </c>
      <c r="F27" s="12" t="s">
        <v>203</v>
      </c>
      <c r="G27" s="12" t="s">
        <v>7</v>
      </c>
    </row>
    <row r="28" spans="1:7" ht="11.25" customHeight="1" x14ac:dyDescent="0.25">
      <c r="A28" s="98">
        <v>1</v>
      </c>
      <c r="B28" s="98"/>
      <c r="C28" s="23">
        <v>2</v>
      </c>
      <c r="D28" s="23">
        <v>3</v>
      </c>
      <c r="E28" s="23">
        <v>4</v>
      </c>
      <c r="F28" s="48">
        <v>5</v>
      </c>
      <c r="G28" s="48">
        <v>6</v>
      </c>
    </row>
    <row r="29" spans="1:7" ht="25.5" customHeight="1" x14ac:dyDescent="0.25">
      <c r="A29" s="24"/>
      <c r="B29" s="25" t="s">
        <v>84</v>
      </c>
      <c r="C29" s="26">
        <f>C30+C32+C34+C38+C41+C43</f>
        <v>1206425.58</v>
      </c>
      <c r="D29" s="26">
        <v>8582453</v>
      </c>
      <c r="E29" s="26">
        <v>1885620.91</v>
      </c>
      <c r="F29" s="50">
        <f t="shared" ref="F29:F44" si="1">E29/C29*100</f>
        <v>156.29815392342724</v>
      </c>
      <c r="G29" s="49">
        <v>21.97</v>
      </c>
    </row>
    <row r="30" spans="1:7" ht="25.5" customHeight="1" x14ac:dyDescent="0.25">
      <c r="A30" s="52" t="s">
        <v>204</v>
      </c>
      <c r="B30" s="53" t="s">
        <v>205</v>
      </c>
      <c r="C30" s="29">
        <f>C31</f>
        <v>9246.49</v>
      </c>
      <c r="D30" s="29">
        <v>315940</v>
      </c>
      <c r="E30" s="29">
        <v>309674</v>
      </c>
      <c r="F30" s="50">
        <f t="shared" si="1"/>
        <v>3349.0978738959329</v>
      </c>
      <c r="G30" s="49">
        <v>98.02</v>
      </c>
    </row>
    <row r="31" spans="1:7" ht="25.5" customHeight="1" x14ac:dyDescent="0.25">
      <c r="A31" s="54" t="s">
        <v>206</v>
      </c>
      <c r="B31" s="55" t="s">
        <v>205</v>
      </c>
      <c r="C31" s="32">
        <v>9246.49</v>
      </c>
      <c r="D31" s="32">
        <v>315940</v>
      </c>
      <c r="E31" s="32">
        <v>309674</v>
      </c>
      <c r="F31" s="50">
        <f t="shared" si="1"/>
        <v>3349.0978738959329</v>
      </c>
      <c r="G31" s="49">
        <v>98.02</v>
      </c>
    </row>
    <row r="32" spans="1:7" ht="25.5" customHeight="1" x14ac:dyDescent="0.25">
      <c r="A32" s="52" t="s">
        <v>85</v>
      </c>
      <c r="B32" s="53" t="s">
        <v>207</v>
      </c>
      <c r="C32" s="29">
        <f>C33</f>
        <v>10000.74</v>
      </c>
      <c r="D32" s="29">
        <v>51270</v>
      </c>
      <c r="E32" s="29">
        <v>37894.959999999999</v>
      </c>
      <c r="F32" s="50">
        <f t="shared" si="1"/>
        <v>378.92155980457443</v>
      </c>
      <c r="G32" s="49">
        <v>73.91</v>
      </c>
    </row>
    <row r="33" spans="1:7" ht="25.5" customHeight="1" x14ac:dyDescent="0.25">
      <c r="A33" s="54" t="s">
        <v>87</v>
      </c>
      <c r="B33" s="55" t="s">
        <v>208</v>
      </c>
      <c r="C33" s="32">
        <v>10000.74</v>
      </c>
      <c r="D33" s="32">
        <v>51270</v>
      </c>
      <c r="E33" s="32">
        <v>37894.959999999999</v>
      </c>
      <c r="F33" s="50">
        <f t="shared" si="1"/>
        <v>378.92155980457443</v>
      </c>
      <c r="G33" s="49">
        <v>73.91</v>
      </c>
    </row>
    <row r="34" spans="1:7" ht="25.5" customHeight="1" x14ac:dyDescent="0.25">
      <c r="A34" s="52" t="s">
        <v>176</v>
      </c>
      <c r="B34" s="53" t="s">
        <v>209</v>
      </c>
      <c r="C34" s="29">
        <f>C35+C36+C37</f>
        <v>79998.92</v>
      </c>
      <c r="D34" s="29">
        <v>4538281</v>
      </c>
      <c r="E34" s="29">
        <v>105639.12</v>
      </c>
      <c r="F34" s="50">
        <f t="shared" si="1"/>
        <v>132.05068268421621</v>
      </c>
      <c r="G34" s="49">
        <v>2.33</v>
      </c>
    </row>
    <row r="35" spans="1:7" ht="25.5" customHeight="1" x14ac:dyDescent="0.25">
      <c r="A35" s="54" t="s">
        <v>210</v>
      </c>
      <c r="B35" s="55" t="s">
        <v>209</v>
      </c>
      <c r="C35" s="32">
        <v>23024.55</v>
      </c>
      <c r="D35" s="32">
        <v>65900</v>
      </c>
      <c r="E35" s="32">
        <v>29704.27</v>
      </c>
      <c r="F35" s="50">
        <f t="shared" si="1"/>
        <v>129.01129446612421</v>
      </c>
      <c r="G35" s="49">
        <v>45.07</v>
      </c>
    </row>
    <row r="36" spans="1:7" ht="25.5" customHeight="1" x14ac:dyDescent="0.25">
      <c r="A36" s="54" t="s">
        <v>211</v>
      </c>
      <c r="B36" s="55" t="s">
        <v>212</v>
      </c>
      <c r="C36" s="32">
        <v>56974.37</v>
      </c>
      <c r="D36" s="32">
        <v>115000</v>
      </c>
      <c r="E36" s="32">
        <v>75934.850000000006</v>
      </c>
      <c r="F36" s="50">
        <f t="shared" si="1"/>
        <v>133.27896385690619</v>
      </c>
      <c r="G36" s="49">
        <v>66.03</v>
      </c>
    </row>
    <row r="37" spans="1:7" ht="25.5" customHeight="1" x14ac:dyDescent="0.25">
      <c r="A37" s="54" t="s">
        <v>213</v>
      </c>
      <c r="B37" s="55" t="s">
        <v>214</v>
      </c>
      <c r="C37" s="32">
        <v>0</v>
      </c>
      <c r="D37" s="32">
        <v>4357381</v>
      </c>
      <c r="E37" s="32">
        <v>0</v>
      </c>
      <c r="F37" s="50">
        <v>0</v>
      </c>
      <c r="G37" s="49">
        <v>0</v>
      </c>
    </row>
    <row r="38" spans="1:7" ht="25.5" customHeight="1" x14ac:dyDescent="0.25">
      <c r="A38" s="52" t="s">
        <v>215</v>
      </c>
      <c r="B38" s="53" t="s">
        <v>216</v>
      </c>
      <c r="C38" s="29">
        <f>C39+C40</f>
        <v>1106966.31</v>
      </c>
      <c r="D38" s="29">
        <v>3674269</v>
      </c>
      <c r="E38" s="29">
        <v>1431950.23</v>
      </c>
      <c r="F38" s="50">
        <f t="shared" si="1"/>
        <v>129.35806781689678</v>
      </c>
      <c r="G38" s="49">
        <v>38.97</v>
      </c>
    </row>
    <row r="39" spans="1:7" ht="25.5" customHeight="1" x14ac:dyDescent="0.25">
      <c r="A39" s="54" t="s">
        <v>217</v>
      </c>
      <c r="B39" s="55" t="s">
        <v>218</v>
      </c>
      <c r="C39" s="32">
        <v>28825.53</v>
      </c>
      <c r="D39" s="32">
        <v>858232</v>
      </c>
      <c r="E39" s="32">
        <v>42542.39</v>
      </c>
      <c r="F39" s="50">
        <f t="shared" si="1"/>
        <v>147.58580327924585</v>
      </c>
      <c r="G39" s="49">
        <v>4.96</v>
      </c>
    </row>
    <row r="40" spans="1:7" ht="25.5" customHeight="1" x14ac:dyDescent="0.25">
      <c r="A40" s="54" t="s">
        <v>219</v>
      </c>
      <c r="B40" s="55" t="s">
        <v>220</v>
      </c>
      <c r="C40" s="32">
        <v>1078140.78</v>
      </c>
      <c r="D40" s="32">
        <v>2816037</v>
      </c>
      <c r="E40" s="32">
        <v>1389407.84</v>
      </c>
      <c r="F40" s="50">
        <f t="shared" si="1"/>
        <v>128.87072502720841</v>
      </c>
      <c r="G40" s="49">
        <v>49.34</v>
      </c>
    </row>
    <row r="41" spans="1:7" ht="25.5" customHeight="1" x14ac:dyDescent="0.25">
      <c r="A41" s="52" t="s">
        <v>30</v>
      </c>
      <c r="B41" s="53" t="s">
        <v>221</v>
      </c>
      <c r="C41" s="29">
        <f>C42</f>
        <v>116.82</v>
      </c>
      <c r="D41" s="29">
        <v>2500</v>
      </c>
      <c r="E41" s="29">
        <v>270</v>
      </c>
      <c r="F41" s="50">
        <f t="shared" si="1"/>
        <v>231.12480739599386</v>
      </c>
      <c r="G41" s="49">
        <v>10.8</v>
      </c>
    </row>
    <row r="42" spans="1:7" ht="25.5" customHeight="1" x14ac:dyDescent="0.25">
      <c r="A42" s="54" t="s">
        <v>222</v>
      </c>
      <c r="B42" s="55" t="s">
        <v>223</v>
      </c>
      <c r="C42" s="32">
        <v>116.82</v>
      </c>
      <c r="D42" s="32">
        <v>2500</v>
      </c>
      <c r="E42" s="32">
        <v>270</v>
      </c>
      <c r="F42" s="50">
        <f t="shared" si="1"/>
        <v>231.12480739599386</v>
      </c>
      <c r="G42" s="49">
        <v>10.8</v>
      </c>
    </row>
    <row r="43" spans="1:7" ht="25.5" customHeight="1" x14ac:dyDescent="0.25">
      <c r="A43" s="52" t="s">
        <v>76</v>
      </c>
      <c r="B43" s="53" t="s">
        <v>224</v>
      </c>
      <c r="C43" s="29">
        <f>C44</f>
        <v>96.3</v>
      </c>
      <c r="D43" s="29">
        <v>193</v>
      </c>
      <c r="E43" s="29">
        <v>192.6</v>
      </c>
      <c r="F43" s="50">
        <f t="shared" si="1"/>
        <v>200</v>
      </c>
      <c r="G43" s="49">
        <v>99.79</v>
      </c>
    </row>
    <row r="44" spans="1:7" ht="42.75" customHeight="1" x14ac:dyDescent="0.25">
      <c r="A44" s="54" t="s">
        <v>225</v>
      </c>
      <c r="B44" s="55" t="s">
        <v>226</v>
      </c>
      <c r="C44" s="32">
        <v>96.3</v>
      </c>
      <c r="D44" s="32">
        <v>193</v>
      </c>
      <c r="E44" s="32">
        <v>192.6</v>
      </c>
      <c r="F44" s="50">
        <f t="shared" si="1"/>
        <v>200</v>
      </c>
      <c r="G44" s="49">
        <v>99.79</v>
      </c>
    </row>
    <row r="53" spans="1:8" s="16" customFormat="1" x14ac:dyDescent="0.25">
      <c r="A53" s="16" t="s">
        <v>287</v>
      </c>
      <c r="E53" s="43"/>
      <c r="F53" s="17"/>
      <c r="G53" s="17"/>
      <c r="H53" s="17"/>
    </row>
    <row r="54" spans="1:8" s="16" customFormat="1" x14ac:dyDescent="0.25">
      <c r="E54" s="43"/>
      <c r="F54" s="17"/>
      <c r="G54" s="17"/>
      <c r="H54" s="17"/>
    </row>
    <row r="55" spans="1:8" s="16" customFormat="1" x14ac:dyDescent="0.25">
      <c r="A55" s="16" t="s">
        <v>288</v>
      </c>
      <c r="D55" s="16" t="s">
        <v>200</v>
      </c>
      <c r="E55" s="16" t="s">
        <v>290</v>
      </c>
      <c r="F55" s="17"/>
      <c r="G55" s="17"/>
      <c r="H55" s="17"/>
    </row>
    <row r="56" spans="1:8" s="16" customFormat="1" x14ac:dyDescent="0.25">
      <c r="A56" s="16" t="s">
        <v>289</v>
      </c>
      <c r="D56" s="16" t="s">
        <v>200</v>
      </c>
      <c r="E56" s="16" t="s">
        <v>291</v>
      </c>
      <c r="F56" s="17"/>
      <c r="G56" s="17"/>
      <c r="H56" s="17"/>
    </row>
    <row r="57" spans="1:8" x14ac:dyDescent="0.25">
      <c r="E57" s="45"/>
      <c r="G57" s="65"/>
    </row>
  </sheetData>
  <mergeCells count="8">
    <mergeCell ref="A1:C1"/>
    <mergeCell ref="A28:B28"/>
    <mergeCell ref="A3:G3"/>
    <mergeCell ref="A5:G5"/>
    <mergeCell ref="A7:B7"/>
    <mergeCell ref="A8:B8"/>
    <mergeCell ref="A25:G25"/>
    <mergeCell ref="A27:B27"/>
  </mergeCell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F40AE-3E69-4684-9B69-1685257C982A}">
  <dimension ref="A1:H22"/>
  <sheetViews>
    <sheetView zoomScale="120" zoomScaleNormal="120" workbookViewId="0">
      <selection activeCell="A26" sqref="A26:XFD126"/>
    </sheetView>
  </sheetViews>
  <sheetFormatPr defaultRowHeight="15" x14ac:dyDescent="0.25"/>
  <cols>
    <col min="1" max="1" width="34.28515625" style="2" customWidth="1"/>
    <col min="2" max="2" width="13.28515625" style="2" customWidth="1"/>
    <col min="3" max="3" width="13.5703125" style="2" customWidth="1"/>
    <col min="4" max="4" width="13.85546875" style="2" customWidth="1"/>
    <col min="5" max="5" width="6" style="11" customWidth="1"/>
    <col min="6" max="6" width="5.85546875" style="11" customWidth="1"/>
    <col min="7" max="7" width="9.140625" style="2"/>
    <col min="8" max="8" width="12.140625" style="1" bestFit="1" customWidth="1"/>
    <col min="9" max="256" width="9.140625" style="1"/>
    <col min="257" max="257" width="37.7109375" style="1" customWidth="1"/>
    <col min="258" max="258" width="16.42578125" style="1" customWidth="1"/>
    <col min="259" max="259" width="16.5703125" style="1" customWidth="1"/>
    <col min="260" max="260" width="16.42578125" style="1" customWidth="1"/>
    <col min="261" max="262" width="6.85546875" style="1" customWidth="1"/>
    <col min="263" max="512" width="9.140625" style="1"/>
    <col min="513" max="513" width="37.7109375" style="1" customWidth="1"/>
    <col min="514" max="514" width="16.42578125" style="1" customWidth="1"/>
    <col min="515" max="515" width="16.5703125" style="1" customWidth="1"/>
    <col min="516" max="516" width="16.42578125" style="1" customWidth="1"/>
    <col min="517" max="518" width="6.85546875" style="1" customWidth="1"/>
    <col min="519" max="768" width="9.140625" style="1"/>
    <col min="769" max="769" width="37.7109375" style="1" customWidth="1"/>
    <col min="770" max="770" width="16.42578125" style="1" customWidth="1"/>
    <col min="771" max="771" width="16.5703125" style="1" customWidth="1"/>
    <col min="772" max="772" width="16.42578125" style="1" customWidth="1"/>
    <col min="773" max="774" width="6.85546875" style="1" customWidth="1"/>
    <col min="775" max="1024" width="9.140625" style="1"/>
    <col min="1025" max="1025" width="37.7109375" style="1" customWidth="1"/>
    <col min="1026" max="1026" width="16.42578125" style="1" customWidth="1"/>
    <col min="1027" max="1027" width="16.5703125" style="1" customWidth="1"/>
    <col min="1028" max="1028" width="16.42578125" style="1" customWidth="1"/>
    <col min="1029" max="1030" width="6.85546875" style="1" customWidth="1"/>
    <col min="1031" max="1280" width="9.140625" style="1"/>
    <col min="1281" max="1281" width="37.7109375" style="1" customWidth="1"/>
    <col min="1282" max="1282" width="16.42578125" style="1" customWidth="1"/>
    <col min="1283" max="1283" width="16.5703125" style="1" customWidth="1"/>
    <col min="1284" max="1284" width="16.42578125" style="1" customWidth="1"/>
    <col min="1285" max="1286" width="6.85546875" style="1" customWidth="1"/>
    <col min="1287" max="1536" width="9.140625" style="1"/>
    <col min="1537" max="1537" width="37.7109375" style="1" customWidth="1"/>
    <col min="1538" max="1538" width="16.42578125" style="1" customWidth="1"/>
    <col min="1539" max="1539" width="16.5703125" style="1" customWidth="1"/>
    <col min="1540" max="1540" width="16.42578125" style="1" customWidth="1"/>
    <col min="1541" max="1542" width="6.85546875" style="1" customWidth="1"/>
    <col min="1543" max="1792" width="9.140625" style="1"/>
    <col min="1793" max="1793" width="37.7109375" style="1" customWidth="1"/>
    <col min="1794" max="1794" width="16.42578125" style="1" customWidth="1"/>
    <col min="1795" max="1795" width="16.5703125" style="1" customWidth="1"/>
    <col min="1796" max="1796" width="16.42578125" style="1" customWidth="1"/>
    <col min="1797" max="1798" width="6.85546875" style="1" customWidth="1"/>
    <col min="1799" max="2048" width="9.140625" style="1"/>
    <col min="2049" max="2049" width="37.7109375" style="1" customWidth="1"/>
    <col min="2050" max="2050" width="16.42578125" style="1" customWidth="1"/>
    <col min="2051" max="2051" width="16.5703125" style="1" customWidth="1"/>
    <col min="2052" max="2052" width="16.42578125" style="1" customWidth="1"/>
    <col min="2053" max="2054" width="6.85546875" style="1" customWidth="1"/>
    <col min="2055" max="2304" width="9.140625" style="1"/>
    <col min="2305" max="2305" width="37.7109375" style="1" customWidth="1"/>
    <col min="2306" max="2306" width="16.42578125" style="1" customWidth="1"/>
    <col min="2307" max="2307" width="16.5703125" style="1" customWidth="1"/>
    <col min="2308" max="2308" width="16.42578125" style="1" customWidth="1"/>
    <col min="2309" max="2310" width="6.85546875" style="1" customWidth="1"/>
    <col min="2311" max="2560" width="9.140625" style="1"/>
    <col min="2561" max="2561" width="37.7109375" style="1" customWidth="1"/>
    <col min="2562" max="2562" width="16.42578125" style="1" customWidth="1"/>
    <col min="2563" max="2563" width="16.5703125" style="1" customWidth="1"/>
    <col min="2564" max="2564" width="16.42578125" style="1" customWidth="1"/>
    <col min="2565" max="2566" width="6.85546875" style="1" customWidth="1"/>
    <col min="2567" max="2816" width="9.140625" style="1"/>
    <col min="2817" max="2817" width="37.7109375" style="1" customWidth="1"/>
    <col min="2818" max="2818" width="16.42578125" style="1" customWidth="1"/>
    <col min="2819" max="2819" width="16.5703125" style="1" customWidth="1"/>
    <col min="2820" max="2820" width="16.42578125" style="1" customWidth="1"/>
    <col min="2821" max="2822" width="6.85546875" style="1" customWidth="1"/>
    <col min="2823" max="3072" width="9.140625" style="1"/>
    <col min="3073" max="3073" width="37.7109375" style="1" customWidth="1"/>
    <col min="3074" max="3074" width="16.42578125" style="1" customWidth="1"/>
    <col min="3075" max="3075" width="16.5703125" style="1" customWidth="1"/>
    <col min="3076" max="3076" width="16.42578125" style="1" customWidth="1"/>
    <col min="3077" max="3078" width="6.85546875" style="1" customWidth="1"/>
    <col min="3079" max="3328" width="9.140625" style="1"/>
    <col min="3329" max="3329" width="37.7109375" style="1" customWidth="1"/>
    <col min="3330" max="3330" width="16.42578125" style="1" customWidth="1"/>
    <col min="3331" max="3331" width="16.5703125" style="1" customWidth="1"/>
    <col min="3332" max="3332" width="16.42578125" style="1" customWidth="1"/>
    <col min="3333" max="3334" width="6.85546875" style="1" customWidth="1"/>
    <col min="3335" max="3584" width="9.140625" style="1"/>
    <col min="3585" max="3585" width="37.7109375" style="1" customWidth="1"/>
    <col min="3586" max="3586" width="16.42578125" style="1" customWidth="1"/>
    <col min="3587" max="3587" width="16.5703125" style="1" customWidth="1"/>
    <col min="3588" max="3588" width="16.42578125" style="1" customWidth="1"/>
    <col min="3589" max="3590" width="6.85546875" style="1" customWidth="1"/>
    <col min="3591" max="3840" width="9.140625" style="1"/>
    <col min="3841" max="3841" width="37.7109375" style="1" customWidth="1"/>
    <col min="3842" max="3842" width="16.42578125" style="1" customWidth="1"/>
    <col min="3843" max="3843" width="16.5703125" style="1" customWidth="1"/>
    <col min="3844" max="3844" width="16.42578125" style="1" customWidth="1"/>
    <col min="3845" max="3846" width="6.85546875" style="1" customWidth="1"/>
    <col min="3847" max="4096" width="9.140625" style="1"/>
    <col min="4097" max="4097" width="37.7109375" style="1" customWidth="1"/>
    <col min="4098" max="4098" width="16.42578125" style="1" customWidth="1"/>
    <col min="4099" max="4099" width="16.5703125" style="1" customWidth="1"/>
    <col min="4100" max="4100" width="16.42578125" style="1" customWidth="1"/>
    <col min="4101" max="4102" width="6.85546875" style="1" customWidth="1"/>
    <col min="4103" max="4352" width="9.140625" style="1"/>
    <col min="4353" max="4353" width="37.7109375" style="1" customWidth="1"/>
    <col min="4354" max="4354" width="16.42578125" style="1" customWidth="1"/>
    <col min="4355" max="4355" width="16.5703125" style="1" customWidth="1"/>
    <col min="4356" max="4356" width="16.42578125" style="1" customWidth="1"/>
    <col min="4357" max="4358" width="6.85546875" style="1" customWidth="1"/>
    <col min="4359" max="4608" width="9.140625" style="1"/>
    <col min="4609" max="4609" width="37.7109375" style="1" customWidth="1"/>
    <col min="4610" max="4610" width="16.42578125" style="1" customWidth="1"/>
    <col min="4611" max="4611" width="16.5703125" style="1" customWidth="1"/>
    <col min="4612" max="4612" width="16.42578125" style="1" customWidth="1"/>
    <col min="4613" max="4614" width="6.85546875" style="1" customWidth="1"/>
    <col min="4615" max="4864" width="9.140625" style="1"/>
    <col min="4865" max="4865" width="37.7109375" style="1" customWidth="1"/>
    <col min="4866" max="4866" width="16.42578125" style="1" customWidth="1"/>
    <col min="4867" max="4867" width="16.5703125" style="1" customWidth="1"/>
    <col min="4868" max="4868" width="16.42578125" style="1" customWidth="1"/>
    <col min="4869" max="4870" width="6.85546875" style="1" customWidth="1"/>
    <col min="4871" max="5120" width="9.140625" style="1"/>
    <col min="5121" max="5121" width="37.7109375" style="1" customWidth="1"/>
    <col min="5122" max="5122" width="16.42578125" style="1" customWidth="1"/>
    <col min="5123" max="5123" width="16.5703125" style="1" customWidth="1"/>
    <col min="5124" max="5124" width="16.42578125" style="1" customWidth="1"/>
    <col min="5125" max="5126" width="6.85546875" style="1" customWidth="1"/>
    <col min="5127" max="5376" width="9.140625" style="1"/>
    <col min="5377" max="5377" width="37.7109375" style="1" customWidth="1"/>
    <col min="5378" max="5378" width="16.42578125" style="1" customWidth="1"/>
    <col min="5379" max="5379" width="16.5703125" style="1" customWidth="1"/>
    <col min="5380" max="5380" width="16.42578125" style="1" customWidth="1"/>
    <col min="5381" max="5382" width="6.85546875" style="1" customWidth="1"/>
    <col min="5383" max="5632" width="9.140625" style="1"/>
    <col min="5633" max="5633" width="37.7109375" style="1" customWidth="1"/>
    <col min="5634" max="5634" width="16.42578125" style="1" customWidth="1"/>
    <col min="5635" max="5635" width="16.5703125" style="1" customWidth="1"/>
    <col min="5636" max="5636" width="16.42578125" style="1" customWidth="1"/>
    <col min="5637" max="5638" width="6.85546875" style="1" customWidth="1"/>
    <col min="5639" max="5888" width="9.140625" style="1"/>
    <col min="5889" max="5889" width="37.7109375" style="1" customWidth="1"/>
    <col min="5890" max="5890" width="16.42578125" style="1" customWidth="1"/>
    <col min="5891" max="5891" width="16.5703125" style="1" customWidth="1"/>
    <col min="5892" max="5892" width="16.42578125" style="1" customWidth="1"/>
    <col min="5893" max="5894" width="6.85546875" style="1" customWidth="1"/>
    <col min="5895" max="6144" width="9.140625" style="1"/>
    <col min="6145" max="6145" width="37.7109375" style="1" customWidth="1"/>
    <col min="6146" max="6146" width="16.42578125" style="1" customWidth="1"/>
    <col min="6147" max="6147" width="16.5703125" style="1" customWidth="1"/>
    <col min="6148" max="6148" width="16.42578125" style="1" customWidth="1"/>
    <col min="6149" max="6150" width="6.85546875" style="1" customWidth="1"/>
    <col min="6151" max="6400" width="9.140625" style="1"/>
    <col min="6401" max="6401" width="37.7109375" style="1" customWidth="1"/>
    <col min="6402" max="6402" width="16.42578125" style="1" customWidth="1"/>
    <col min="6403" max="6403" width="16.5703125" style="1" customWidth="1"/>
    <col min="6404" max="6404" width="16.42578125" style="1" customWidth="1"/>
    <col min="6405" max="6406" width="6.85546875" style="1" customWidth="1"/>
    <col min="6407" max="6656" width="9.140625" style="1"/>
    <col min="6657" max="6657" width="37.7109375" style="1" customWidth="1"/>
    <col min="6658" max="6658" width="16.42578125" style="1" customWidth="1"/>
    <col min="6659" max="6659" width="16.5703125" style="1" customWidth="1"/>
    <col min="6660" max="6660" width="16.42578125" style="1" customWidth="1"/>
    <col min="6661" max="6662" width="6.85546875" style="1" customWidth="1"/>
    <col min="6663" max="6912" width="9.140625" style="1"/>
    <col min="6913" max="6913" width="37.7109375" style="1" customWidth="1"/>
    <col min="6914" max="6914" width="16.42578125" style="1" customWidth="1"/>
    <col min="6915" max="6915" width="16.5703125" style="1" customWidth="1"/>
    <col min="6916" max="6916" width="16.42578125" style="1" customWidth="1"/>
    <col min="6917" max="6918" width="6.85546875" style="1" customWidth="1"/>
    <col min="6919" max="7168" width="9.140625" style="1"/>
    <col min="7169" max="7169" width="37.7109375" style="1" customWidth="1"/>
    <col min="7170" max="7170" width="16.42578125" style="1" customWidth="1"/>
    <col min="7171" max="7171" width="16.5703125" style="1" customWidth="1"/>
    <col min="7172" max="7172" width="16.42578125" style="1" customWidth="1"/>
    <col min="7173" max="7174" width="6.85546875" style="1" customWidth="1"/>
    <col min="7175" max="7424" width="9.140625" style="1"/>
    <col min="7425" max="7425" width="37.7109375" style="1" customWidth="1"/>
    <col min="7426" max="7426" width="16.42578125" style="1" customWidth="1"/>
    <col min="7427" max="7427" width="16.5703125" style="1" customWidth="1"/>
    <col min="7428" max="7428" width="16.42578125" style="1" customWidth="1"/>
    <col min="7429" max="7430" width="6.85546875" style="1" customWidth="1"/>
    <col min="7431" max="7680" width="9.140625" style="1"/>
    <col min="7681" max="7681" width="37.7109375" style="1" customWidth="1"/>
    <col min="7682" max="7682" width="16.42578125" style="1" customWidth="1"/>
    <col min="7683" max="7683" width="16.5703125" style="1" customWidth="1"/>
    <col min="7684" max="7684" width="16.42578125" style="1" customWidth="1"/>
    <col min="7685" max="7686" width="6.85546875" style="1" customWidth="1"/>
    <col min="7687" max="7936" width="9.140625" style="1"/>
    <col min="7937" max="7937" width="37.7109375" style="1" customWidth="1"/>
    <col min="7938" max="7938" width="16.42578125" style="1" customWidth="1"/>
    <col min="7939" max="7939" width="16.5703125" style="1" customWidth="1"/>
    <col min="7940" max="7940" width="16.42578125" style="1" customWidth="1"/>
    <col min="7941" max="7942" width="6.85546875" style="1" customWidth="1"/>
    <col min="7943" max="8192" width="9.140625" style="1"/>
    <col min="8193" max="8193" width="37.7109375" style="1" customWidth="1"/>
    <col min="8194" max="8194" width="16.42578125" style="1" customWidth="1"/>
    <col min="8195" max="8195" width="16.5703125" style="1" customWidth="1"/>
    <col min="8196" max="8196" width="16.42578125" style="1" customWidth="1"/>
    <col min="8197" max="8198" width="6.85546875" style="1" customWidth="1"/>
    <col min="8199" max="8448" width="9.140625" style="1"/>
    <col min="8449" max="8449" width="37.7109375" style="1" customWidth="1"/>
    <col min="8450" max="8450" width="16.42578125" style="1" customWidth="1"/>
    <col min="8451" max="8451" width="16.5703125" style="1" customWidth="1"/>
    <col min="8452" max="8452" width="16.42578125" style="1" customWidth="1"/>
    <col min="8453" max="8454" width="6.85546875" style="1" customWidth="1"/>
    <col min="8455" max="8704" width="9.140625" style="1"/>
    <col min="8705" max="8705" width="37.7109375" style="1" customWidth="1"/>
    <col min="8706" max="8706" width="16.42578125" style="1" customWidth="1"/>
    <col min="8707" max="8707" width="16.5703125" style="1" customWidth="1"/>
    <col min="8708" max="8708" width="16.42578125" style="1" customWidth="1"/>
    <col min="8709" max="8710" width="6.85546875" style="1" customWidth="1"/>
    <col min="8711" max="8960" width="9.140625" style="1"/>
    <col min="8961" max="8961" width="37.7109375" style="1" customWidth="1"/>
    <col min="8962" max="8962" width="16.42578125" style="1" customWidth="1"/>
    <col min="8963" max="8963" width="16.5703125" style="1" customWidth="1"/>
    <col min="8964" max="8964" width="16.42578125" style="1" customWidth="1"/>
    <col min="8965" max="8966" width="6.85546875" style="1" customWidth="1"/>
    <col min="8967" max="9216" width="9.140625" style="1"/>
    <col min="9217" max="9217" width="37.7109375" style="1" customWidth="1"/>
    <col min="9218" max="9218" width="16.42578125" style="1" customWidth="1"/>
    <col min="9219" max="9219" width="16.5703125" style="1" customWidth="1"/>
    <col min="9220" max="9220" width="16.42578125" style="1" customWidth="1"/>
    <col min="9221" max="9222" width="6.85546875" style="1" customWidth="1"/>
    <col min="9223" max="9472" width="9.140625" style="1"/>
    <col min="9473" max="9473" width="37.7109375" style="1" customWidth="1"/>
    <col min="9474" max="9474" width="16.42578125" style="1" customWidth="1"/>
    <col min="9475" max="9475" width="16.5703125" style="1" customWidth="1"/>
    <col min="9476" max="9476" width="16.42578125" style="1" customWidth="1"/>
    <col min="9477" max="9478" width="6.85546875" style="1" customWidth="1"/>
    <col min="9479" max="9728" width="9.140625" style="1"/>
    <col min="9729" max="9729" width="37.7109375" style="1" customWidth="1"/>
    <col min="9730" max="9730" width="16.42578125" style="1" customWidth="1"/>
    <col min="9731" max="9731" width="16.5703125" style="1" customWidth="1"/>
    <col min="9732" max="9732" width="16.42578125" style="1" customWidth="1"/>
    <col min="9733" max="9734" width="6.85546875" style="1" customWidth="1"/>
    <col min="9735" max="9984" width="9.140625" style="1"/>
    <col min="9985" max="9985" width="37.7109375" style="1" customWidth="1"/>
    <col min="9986" max="9986" width="16.42578125" style="1" customWidth="1"/>
    <col min="9987" max="9987" width="16.5703125" style="1" customWidth="1"/>
    <col min="9988" max="9988" width="16.42578125" style="1" customWidth="1"/>
    <col min="9989" max="9990" width="6.85546875" style="1" customWidth="1"/>
    <col min="9991" max="10240" width="9.140625" style="1"/>
    <col min="10241" max="10241" width="37.7109375" style="1" customWidth="1"/>
    <col min="10242" max="10242" width="16.42578125" style="1" customWidth="1"/>
    <col min="10243" max="10243" width="16.5703125" style="1" customWidth="1"/>
    <col min="10244" max="10244" width="16.42578125" style="1" customWidth="1"/>
    <col min="10245" max="10246" width="6.85546875" style="1" customWidth="1"/>
    <col min="10247" max="10496" width="9.140625" style="1"/>
    <col min="10497" max="10497" width="37.7109375" style="1" customWidth="1"/>
    <col min="10498" max="10498" width="16.42578125" style="1" customWidth="1"/>
    <col min="10499" max="10499" width="16.5703125" style="1" customWidth="1"/>
    <col min="10500" max="10500" width="16.42578125" style="1" customWidth="1"/>
    <col min="10501" max="10502" width="6.85546875" style="1" customWidth="1"/>
    <col min="10503" max="10752" width="9.140625" style="1"/>
    <col min="10753" max="10753" width="37.7109375" style="1" customWidth="1"/>
    <col min="10754" max="10754" width="16.42578125" style="1" customWidth="1"/>
    <col min="10755" max="10755" width="16.5703125" style="1" customWidth="1"/>
    <col min="10756" max="10756" width="16.42578125" style="1" customWidth="1"/>
    <col min="10757" max="10758" width="6.85546875" style="1" customWidth="1"/>
    <col min="10759" max="11008" width="9.140625" style="1"/>
    <col min="11009" max="11009" width="37.7109375" style="1" customWidth="1"/>
    <col min="11010" max="11010" width="16.42578125" style="1" customWidth="1"/>
    <col min="11011" max="11011" width="16.5703125" style="1" customWidth="1"/>
    <col min="11012" max="11012" width="16.42578125" style="1" customWidth="1"/>
    <col min="11013" max="11014" width="6.85546875" style="1" customWidth="1"/>
    <col min="11015" max="11264" width="9.140625" style="1"/>
    <col min="11265" max="11265" width="37.7109375" style="1" customWidth="1"/>
    <col min="11266" max="11266" width="16.42578125" style="1" customWidth="1"/>
    <col min="11267" max="11267" width="16.5703125" style="1" customWidth="1"/>
    <col min="11268" max="11268" width="16.42578125" style="1" customWidth="1"/>
    <col min="11269" max="11270" width="6.85546875" style="1" customWidth="1"/>
    <col min="11271" max="11520" width="9.140625" style="1"/>
    <col min="11521" max="11521" width="37.7109375" style="1" customWidth="1"/>
    <col min="11522" max="11522" width="16.42578125" style="1" customWidth="1"/>
    <col min="11523" max="11523" width="16.5703125" style="1" customWidth="1"/>
    <col min="11524" max="11524" width="16.42578125" style="1" customWidth="1"/>
    <col min="11525" max="11526" width="6.85546875" style="1" customWidth="1"/>
    <col min="11527" max="11776" width="9.140625" style="1"/>
    <col min="11777" max="11777" width="37.7109375" style="1" customWidth="1"/>
    <col min="11778" max="11778" width="16.42578125" style="1" customWidth="1"/>
    <col min="11779" max="11779" width="16.5703125" style="1" customWidth="1"/>
    <col min="11780" max="11780" width="16.42578125" style="1" customWidth="1"/>
    <col min="11781" max="11782" width="6.85546875" style="1" customWidth="1"/>
    <col min="11783" max="12032" width="9.140625" style="1"/>
    <col min="12033" max="12033" width="37.7109375" style="1" customWidth="1"/>
    <col min="12034" max="12034" width="16.42578125" style="1" customWidth="1"/>
    <col min="12035" max="12035" width="16.5703125" style="1" customWidth="1"/>
    <col min="12036" max="12036" width="16.42578125" style="1" customWidth="1"/>
    <col min="12037" max="12038" width="6.85546875" style="1" customWidth="1"/>
    <col min="12039" max="12288" width="9.140625" style="1"/>
    <col min="12289" max="12289" width="37.7109375" style="1" customWidth="1"/>
    <col min="12290" max="12290" width="16.42578125" style="1" customWidth="1"/>
    <col min="12291" max="12291" width="16.5703125" style="1" customWidth="1"/>
    <col min="12292" max="12292" width="16.42578125" style="1" customWidth="1"/>
    <col min="12293" max="12294" width="6.85546875" style="1" customWidth="1"/>
    <col min="12295" max="12544" width="9.140625" style="1"/>
    <col min="12545" max="12545" width="37.7109375" style="1" customWidth="1"/>
    <col min="12546" max="12546" width="16.42578125" style="1" customWidth="1"/>
    <col min="12547" max="12547" width="16.5703125" style="1" customWidth="1"/>
    <col min="12548" max="12548" width="16.42578125" style="1" customWidth="1"/>
    <col min="12549" max="12550" width="6.85546875" style="1" customWidth="1"/>
    <col min="12551" max="12800" width="9.140625" style="1"/>
    <col min="12801" max="12801" width="37.7109375" style="1" customWidth="1"/>
    <col min="12802" max="12802" width="16.42578125" style="1" customWidth="1"/>
    <col min="12803" max="12803" width="16.5703125" style="1" customWidth="1"/>
    <col min="12804" max="12804" width="16.42578125" style="1" customWidth="1"/>
    <col min="12805" max="12806" width="6.85546875" style="1" customWidth="1"/>
    <col min="12807" max="13056" width="9.140625" style="1"/>
    <col min="13057" max="13057" width="37.7109375" style="1" customWidth="1"/>
    <col min="13058" max="13058" width="16.42578125" style="1" customWidth="1"/>
    <col min="13059" max="13059" width="16.5703125" style="1" customWidth="1"/>
    <col min="13060" max="13060" width="16.42578125" style="1" customWidth="1"/>
    <col min="13061" max="13062" width="6.85546875" style="1" customWidth="1"/>
    <col min="13063" max="13312" width="9.140625" style="1"/>
    <col min="13313" max="13313" width="37.7109375" style="1" customWidth="1"/>
    <col min="13314" max="13314" width="16.42578125" style="1" customWidth="1"/>
    <col min="13315" max="13315" width="16.5703125" style="1" customWidth="1"/>
    <col min="13316" max="13316" width="16.42578125" style="1" customWidth="1"/>
    <col min="13317" max="13318" width="6.85546875" style="1" customWidth="1"/>
    <col min="13319" max="13568" width="9.140625" style="1"/>
    <col min="13569" max="13569" width="37.7109375" style="1" customWidth="1"/>
    <col min="13570" max="13570" width="16.42578125" style="1" customWidth="1"/>
    <col min="13571" max="13571" width="16.5703125" style="1" customWidth="1"/>
    <col min="13572" max="13572" width="16.42578125" style="1" customWidth="1"/>
    <col min="13573" max="13574" width="6.85546875" style="1" customWidth="1"/>
    <col min="13575" max="13824" width="9.140625" style="1"/>
    <col min="13825" max="13825" width="37.7109375" style="1" customWidth="1"/>
    <col min="13826" max="13826" width="16.42578125" style="1" customWidth="1"/>
    <col min="13827" max="13827" width="16.5703125" style="1" customWidth="1"/>
    <col min="13828" max="13828" width="16.42578125" style="1" customWidth="1"/>
    <col min="13829" max="13830" width="6.85546875" style="1" customWidth="1"/>
    <col min="13831" max="14080" width="9.140625" style="1"/>
    <col min="14081" max="14081" width="37.7109375" style="1" customWidth="1"/>
    <col min="14082" max="14082" width="16.42578125" style="1" customWidth="1"/>
    <col min="14083" max="14083" width="16.5703125" style="1" customWidth="1"/>
    <col min="14084" max="14084" width="16.42578125" style="1" customWidth="1"/>
    <col min="14085" max="14086" width="6.85546875" style="1" customWidth="1"/>
    <col min="14087" max="14336" width="9.140625" style="1"/>
    <col min="14337" max="14337" width="37.7109375" style="1" customWidth="1"/>
    <col min="14338" max="14338" width="16.42578125" style="1" customWidth="1"/>
    <col min="14339" max="14339" width="16.5703125" style="1" customWidth="1"/>
    <col min="14340" max="14340" width="16.42578125" style="1" customWidth="1"/>
    <col min="14341" max="14342" width="6.85546875" style="1" customWidth="1"/>
    <col min="14343" max="14592" width="9.140625" style="1"/>
    <col min="14593" max="14593" width="37.7109375" style="1" customWidth="1"/>
    <col min="14594" max="14594" width="16.42578125" style="1" customWidth="1"/>
    <col min="14595" max="14595" width="16.5703125" style="1" customWidth="1"/>
    <col min="14596" max="14596" width="16.42578125" style="1" customWidth="1"/>
    <col min="14597" max="14598" width="6.85546875" style="1" customWidth="1"/>
    <col min="14599" max="14848" width="9.140625" style="1"/>
    <col min="14849" max="14849" width="37.7109375" style="1" customWidth="1"/>
    <col min="14850" max="14850" width="16.42578125" style="1" customWidth="1"/>
    <col min="14851" max="14851" width="16.5703125" style="1" customWidth="1"/>
    <col min="14852" max="14852" width="16.42578125" style="1" customWidth="1"/>
    <col min="14853" max="14854" width="6.85546875" style="1" customWidth="1"/>
    <col min="14855" max="15104" width="9.140625" style="1"/>
    <col min="15105" max="15105" width="37.7109375" style="1" customWidth="1"/>
    <col min="15106" max="15106" width="16.42578125" style="1" customWidth="1"/>
    <col min="15107" max="15107" width="16.5703125" style="1" customWidth="1"/>
    <col min="15108" max="15108" width="16.42578125" style="1" customWidth="1"/>
    <col min="15109" max="15110" width="6.85546875" style="1" customWidth="1"/>
    <col min="15111" max="15360" width="9.140625" style="1"/>
    <col min="15361" max="15361" width="37.7109375" style="1" customWidth="1"/>
    <col min="15362" max="15362" width="16.42578125" style="1" customWidth="1"/>
    <col min="15363" max="15363" width="16.5703125" style="1" customWidth="1"/>
    <col min="15364" max="15364" width="16.42578125" style="1" customWidth="1"/>
    <col min="15365" max="15366" width="6.85546875" style="1" customWidth="1"/>
    <col min="15367" max="15616" width="9.140625" style="1"/>
    <col min="15617" max="15617" width="37.7109375" style="1" customWidth="1"/>
    <col min="15618" max="15618" width="16.42578125" style="1" customWidth="1"/>
    <col min="15619" max="15619" width="16.5703125" style="1" customWidth="1"/>
    <col min="15620" max="15620" width="16.42578125" style="1" customWidth="1"/>
    <col min="15621" max="15622" width="6.85546875" style="1" customWidth="1"/>
    <col min="15623" max="15872" width="9.140625" style="1"/>
    <col min="15873" max="15873" width="37.7109375" style="1" customWidth="1"/>
    <col min="15874" max="15874" width="16.42578125" style="1" customWidth="1"/>
    <col min="15875" max="15875" width="16.5703125" style="1" customWidth="1"/>
    <col min="15876" max="15876" width="16.42578125" style="1" customWidth="1"/>
    <col min="15877" max="15878" width="6.85546875" style="1" customWidth="1"/>
    <col min="15879" max="16128" width="9.140625" style="1"/>
    <col min="16129" max="16129" width="37.7109375" style="1" customWidth="1"/>
    <col min="16130" max="16130" width="16.42578125" style="1" customWidth="1"/>
    <col min="16131" max="16131" width="16.5703125" style="1" customWidth="1"/>
    <col min="16132" max="16132" width="16.42578125" style="1" customWidth="1"/>
    <col min="16133" max="16134" width="6.85546875" style="1" customWidth="1"/>
    <col min="16135" max="16384" width="9.140625" style="1"/>
  </cols>
  <sheetData>
    <row r="1" spans="1:8" s="21" customFormat="1" ht="22.9" customHeight="1" x14ac:dyDescent="0.25">
      <c r="A1" s="94" t="s">
        <v>286</v>
      </c>
      <c r="B1" s="94"/>
      <c r="C1" s="94"/>
      <c r="E1" s="46"/>
      <c r="F1" s="46"/>
      <c r="G1" s="22"/>
      <c r="H1" s="22"/>
    </row>
    <row r="4" spans="1:8" s="2" customFormat="1" ht="15" customHeight="1" x14ac:dyDescent="0.25">
      <c r="A4" s="90" t="s">
        <v>227</v>
      </c>
      <c r="B4" s="90"/>
      <c r="C4" s="90"/>
      <c r="D4" s="90"/>
      <c r="E4" s="90"/>
      <c r="F4" s="90"/>
    </row>
    <row r="5" spans="1:8" ht="12.75" customHeight="1" x14ac:dyDescent="0.25"/>
    <row r="6" spans="1:8" ht="28.9" customHeight="1" x14ac:dyDescent="0.25">
      <c r="A6" s="38" t="s">
        <v>3</v>
      </c>
      <c r="B6" s="3" t="s">
        <v>228</v>
      </c>
      <c r="C6" s="3" t="s">
        <v>294</v>
      </c>
      <c r="D6" s="3" t="s">
        <v>229</v>
      </c>
      <c r="E6" s="12" t="s">
        <v>16</v>
      </c>
      <c r="F6" s="12" t="s">
        <v>230</v>
      </c>
    </row>
    <row r="7" spans="1:8" ht="17.45" customHeight="1" x14ac:dyDescent="0.25">
      <c r="A7" s="39">
        <v>1</v>
      </c>
      <c r="B7" s="40">
        <v>2</v>
      </c>
      <c r="C7" s="40">
        <v>3</v>
      </c>
      <c r="D7" s="40">
        <v>4</v>
      </c>
      <c r="E7" s="48">
        <v>5</v>
      </c>
      <c r="F7" s="48">
        <v>6</v>
      </c>
    </row>
    <row r="8" spans="1:8" ht="17.45" customHeight="1" x14ac:dyDescent="0.25">
      <c r="A8" s="33" t="s">
        <v>84</v>
      </c>
      <c r="B8" s="5">
        <f>B9</f>
        <v>1206425.58</v>
      </c>
      <c r="C8" s="5">
        <v>8582453</v>
      </c>
      <c r="D8" s="5">
        <v>1885620.91</v>
      </c>
      <c r="E8" s="61">
        <f>D8/B8*100</f>
        <v>156.29815392342724</v>
      </c>
      <c r="F8" s="61">
        <v>21.97</v>
      </c>
    </row>
    <row r="9" spans="1:8" ht="17.45" customHeight="1" x14ac:dyDescent="0.25">
      <c r="A9" s="41" t="s">
        <v>231</v>
      </c>
      <c r="B9" s="5">
        <f>B10+B11+B12+B13</f>
        <v>1206425.58</v>
      </c>
      <c r="C9" s="5">
        <v>8582453</v>
      </c>
      <c r="D9" s="5">
        <v>1885620.91</v>
      </c>
      <c r="E9" s="61">
        <f t="shared" ref="E9:E13" si="0">D9/B9*100</f>
        <v>156.29815392342724</v>
      </c>
      <c r="F9" s="61">
        <v>21.97</v>
      </c>
      <c r="H9" s="13" t="s">
        <v>200</v>
      </c>
    </row>
    <row r="10" spans="1:8" ht="17.45" customHeight="1" x14ac:dyDescent="0.25">
      <c r="A10" s="42" t="s">
        <v>232</v>
      </c>
      <c r="B10" s="6">
        <v>1120228.32</v>
      </c>
      <c r="C10" s="6">
        <v>8502453</v>
      </c>
      <c r="D10" s="6">
        <v>1749884.25</v>
      </c>
      <c r="E10" s="61">
        <f t="shared" si="0"/>
        <v>156.20782109847036</v>
      </c>
      <c r="F10" s="61">
        <v>20.58</v>
      </c>
    </row>
    <row r="11" spans="1:8" ht="17.45" customHeight="1" x14ac:dyDescent="0.25">
      <c r="A11" s="42" t="s">
        <v>233</v>
      </c>
      <c r="B11" s="6">
        <v>85071.33</v>
      </c>
      <c r="C11" s="6">
        <v>79000</v>
      </c>
      <c r="D11" s="6">
        <v>61961.66</v>
      </c>
      <c r="E11" s="61">
        <f t="shared" si="0"/>
        <v>72.834949212619577</v>
      </c>
      <c r="F11" s="61">
        <v>78.430000000000007</v>
      </c>
    </row>
    <row r="12" spans="1:8" ht="17.45" customHeight="1" x14ac:dyDescent="0.25">
      <c r="A12" s="42" t="s">
        <v>234</v>
      </c>
      <c r="B12" s="6">
        <v>0</v>
      </c>
      <c r="C12" s="6">
        <v>0</v>
      </c>
      <c r="D12" s="6">
        <v>73775</v>
      </c>
      <c r="E12" s="61">
        <v>0</v>
      </c>
      <c r="F12" s="61">
        <v>0</v>
      </c>
    </row>
    <row r="13" spans="1:8" ht="25.9" customHeight="1" x14ac:dyDescent="0.25">
      <c r="A13" s="42" t="s">
        <v>235</v>
      </c>
      <c r="B13" s="6">
        <v>1125.93</v>
      </c>
      <c r="C13" s="6">
        <v>1000</v>
      </c>
      <c r="D13" s="6">
        <v>0</v>
      </c>
      <c r="E13" s="61">
        <f t="shared" si="0"/>
        <v>0</v>
      </c>
      <c r="F13" s="61">
        <v>0</v>
      </c>
    </row>
    <row r="18" spans="1:8" ht="12.6" customHeight="1" x14ac:dyDescent="0.25"/>
    <row r="19" spans="1:8" s="16" customFormat="1" x14ac:dyDescent="0.25">
      <c r="A19" s="16" t="s">
        <v>287</v>
      </c>
      <c r="E19" s="17"/>
      <c r="F19" s="17"/>
      <c r="G19" s="17"/>
      <c r="H19" s="17"/>
    </row>
    <row r="20" spans="1:8" s="16" customFormat="1" x14ac:dyDescent="0.25">
      <c r="E20" s="17"/>
      <c r="F20" s="17"/>
      <c r="G20" s="17"/>
      <c r="H20" s="17"/>
    </row>
    <row r="21" spans="1:8" s="16" customFormat="1" x14ac:dyDescent="0.25">
      <c r="A21" s="16" t="s">
        <v>288</v>
      </c>
      <c r="D21" s="16" t="s">
        <v>290</v>
      </c>
      <c r="E21" s="17"/>
      <c r="F21" s="17"/>
      <c r="G21" s="17"/>
      <c r="H21" s="17"/>
    </row>
    <row r="22" spans="1:8" s="16" customFormat="1" x14ac:dyDescent="0.25">
      <c r="A22" s="16" t="s">
        <v>289</v>
      </c>
      <c r="D22" s="16" t="s">
        <v>291</v>
      </c>
      <c r="E22" s="17"/>
      <c r="F22" s="17"/>
      <c r="G22" s="17"/>
      <c r="H22" s="17"/>
    </row>
  </sheetData>
  <mergeCells count="2">
    <mergeCell ref="A4:F4"/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45CC9-C318-4EC2-935A-6D654E6193DE}">
  <dimension ref="A1:H20"/>
  <sheetViews>
    <sheetView workbookViewId="0">
      <selection activeCell="J20" sqref="J20"/>
    </sheetView>
  </sheetViews>
  <sheetFormatPr defaultRowHeight="15" x14ac:dyDescent="0.25"/>
  <cols>
    <col min="1" max="1" width="5.5703125" style="2" customWidth="1"/>
    <col min="2" max="2" width="20.5703125" style="2" customWidth="1"/>
    <col min="3" max="3" width="16.42578125" style="2" customWidth="1"/>
    <col min="4" max="4" width="15" style="2" customWidth="1"/>
    <col min="5" max="5" width="16.42578125" style="2" customWidth="1"/>
    <col min="6" max="6" width="6.28515625" style="11" customWidth="1"/>
    <col min="7" max="7" width="7" style="11" customWidth="1"/>
    <col min="8" max="256" width="9.140625" style="2"/>
    <col min="257" max="257" width="5.5703125" style="2" customWidth="1"/>
    <col min="258" max="258" width="32.140625" style="2" customWidth="1"/>
    <col min="259" max="259" width="16.42578125" style="2" customWidth="1"/>
    <col min="260" max="260" width="16.5703125" style="2" customWidth="1"/>
    <col min="261" max="261" width="16.42578125" style="2" customWidth="1"/>
    <col min="262" max="263" width="6.85546875" style="2" customWidth="1"/>
    <col min="264" max="512" width="9.140625" style="2"/>
    <col min="513" max="513" width="5.5703125" style="2" customWidth="1"/>
    <col min="514" max="514" width="32.140625" style="2" customWidth="1"/>
    <col min="515" max="515" width="16.42578125" style="2" customWidth="1"/>
    <col min="516" max="516" width="16.5703125" style="2" customWidth="1"/>
    <col min="517" max="517" width="16.42578125" style="2" customWidth="1"/>
    <col min="518" max="519" width="6.85546875" style="2" customWidth="1"/>
    <col min="520" max="768" width="9.140625" style="2"/>
    <col min="769" max="769" width="5.5703125" style="2" customWidth="1"/>
    <col min="770" max="770" width="32.140625" style="2" customWidth="1"/>
    <col min="771" max="771" width="16.42578125" style="2" customWidth="1"/>
    <col min="772" max="772" width="16.5703125" style="2" customWidth="1"/>
    <col min="773" max="773" width="16.42578125" style="2" customWidth="1"/>
    <col min="774" max="775" width="6.85546875" style="2" customWidth="1"/>
    <col min="776" max="1024" width="9.140625" style="2"/>
    <col min="1025" max="1025" width="5.5703125" style="2" customWidth="1"/>
    <col min="1026" max="1026" width="32.140625" style="2" customWidth="1"/>
    <col min="1027" max="1027" width="16.42578125" style="2" customWidth="1"/>
    <col min="1028" max="1028" width="16.5703125" style="2" customWidth="1"/>
    <col min="1029" max="1029" width="16.42578125" style="2" customWidth="1"/>
    <col min="1030" max="1031" width="6.85546875" style="2" customWidth="1"/>
    <col min="1032" max="1280" width="9.140625" style="2"/>
    <col min="1281" max="1281" width="5.5703125" style="2" customWidth="1"/>
    <col min="1282" max="1282" width="32.140625" style="2" customWidth="1"/>
    <col min="1283" max="1283" width="16.42578125" style="2" customWidth="1"/>
    <col min="1284" max="1284" width="16.5703125" style="2" customWidth="1"/>
    <col min="1285" max="1285" width="16.42578125" style="2" customWidth="1"/>
    <col min="1286" max="1287" width="6.85546875" style="2" customWidth="1"/>
    <col min="1288" max="1536" width="9.140625" style="2"/>
    <col min="1537" max="1537" width="5.5703125" style="2" customWidth="1"/>
    <col min="1538" max="1538" width="32.140625" style="2" customWidth="1"/>
    <col min="1539" max="1539" width="16.42578125" style="2" customWidth="1"/>
    <col min="1540" max="1540" width="16.5703125" style="2" customWidth="1"/>
    <col min="1541" max="1541" width="16.42578125" style="2" customWidth="1"/>
    <col min="1542" max="1543" width="6.85546875" style="2" customWidth="1"/>
    <col min="1544" max="1792" width="9.140625" style="2"/>
    <col min="1793" max="1793" width="5.5703125" style="2" customWidth="1"/>
    <col min="1794" max="1794" width="32.140625" style="2" customWidth="1"/>
    <col min="1795" max="1795" width="16.42578125" style="2" customWidth="1"/>
    <col min="1796" max="1796" width="16.5703125" style="2" customWidth="1"/>
    <col min="1797" max="1797" width="16.42578125" style="2" customWidth="1"/>
    <col min="1798" max="1799" width="6.85546875" style="2" customWidth="1"/>
    <col min="1800" max="2048" width="9.140625" style="2"/>
    <col min="2049" max="2049" width="5.5703125" style="2" customWidth="1"/>
    <col min="2050" max="2050" width="32.140625" style="2" customWidth="1"/>
    <col min="2051" max="2051" width="16.42578125" style="2" customWidth="1"/>
    <col min="2052" max="2052" width="16.5703125" style="2" customWidth="1"/>
    <col min="2053" max="2053" width="16.42578125" style="2" customWidth="1"/>
    <col min="2054" max="2055" width="6.85546875" style="2" customWidth="1"/>
    <col min="2056" max="2304" width="9.140625" style="2"/>
    <col min="2305" max="2305" width="5.5703125" style="2" customWidth="1"/>
    <col min="2306" max="2306" width="32.140625" style="2" customWidth="1"/>
    <col min="2307" max="2307" width="16.42578125" style="2" customWidth="1"/>
    <col min="2308" max="2308" width="16.5703125" style="2" customWidth="1"/>
    <col min="2309" max="2309" width="16.42578125" style="2" customWidth="1"/>
    <col min="2310" max="2311" width="6.85546875" style="2" customWidth="1"/>
    <col min="2312" max="2560" width="9.140625" style="2"/>
    <col min="2561" max="2561" width="5.5703125" style="2" customWidth="1"/>
    <col min="2562" max="2562" width="32.140625" style="2" customWidth="1"/>
    <col min="2563" max="2563" width="16.42578125" style="2" customWidth="1"/>
    <col min="2564" max="2564" width="16.5703125" style="2" customWidth="1"/>
    <col min="2565" max="2565" width="16.42578125" style="2" customWidth="1"/>
    <col min="2566" max="2567" width="6.85546875" style="2" customWidth="1"/>
    <col min="2568" max="2816" width="9.140625" style="2"/>
    <col min="2817" max="2817" width="5.5703125" style="2" customWidth="1"/>
    <col min="2818" max="2818" width="32.140625" style="2" customWidth="1"/>
    <col min="2819" max="2819" width="16.42578125" style="2" customWidth="1"/>
    <col min="2820" max="2820" width="16.5703125" style="2" customWidth="1"/>
    <col min="2821" max="2821" width="16.42578125" style="2" customWidth="1"/>
    <col min="2822" max="2823" width="6.85546875" style="2" customWidth="1"/>
    <col min="2824" max="3072" width="9.140625" style="2"/>
    <col min="3073" max="3073" width="5.5703125" style="2" customWidth="1"/>
    <col min="3074" max="3074" width="32.140625" style="2" customWidth="1"/>
    <col min="3075" max="3075" width="16.42578125" style="2" customWidth="1"/>
    <col min="3076" max="3076" width="16.5703125" style="2" customWidth="1"/>
    <col min="3077" max="3077" width="16.42578125" style="2" customWidth="1"/>
    <col min="3078" max="3079" width="6.85546875" style="2" customWidth="1"/>
    <col min="3080" max="3328" width="9.140625" style="2"/>
    <col min="3329" max="3329" width="5.5703125" style="2" customWidth="1"/>
    <col min="3330" max="3330" width="32.140625" style="2" customWidth="1"/>
    <col min="3331" max="3331" width="16.42578125" style="2" customWidth="1"/>
    <col min="3332" max="3332" width="16.5703125" style="2" customWidth="1"/>
    <col min="3333" max="3333" width="16.42578125" style="2" customWidth="1"/>
    <col min="3334" max="3335" width="6.85546875" style="2" customWidth="1"/>
    <col min="3336" max="3584" width="9.140625" style="2"/>
    <col min="3585" max="3585" width="5.5703125" style="2" customWidth="1"/>
    <col min="3586" max="3586" width="32.140625" style="2" customWidth="1"/>
    <col min="3587" max="3587" width="16.42578125" style="2" customWidth="1"/>
    <col min="3588" max="3588" width="16.5703125" style="2" customWidth="1"/>
    <col min="3589" max="3589" width="16.42578125" style="2" customWidth="1"/>
    <col min="3590" max="3591" width="6.85546875" style="2" customWidth="1"/>
    <col min="3592" max="3840" width="9.140625" style="2"/>
    <col min="3841" max="3841" width="5.5703125" style="2" customWidth="1"/>
    <col min="3842" max="3842" width="32.140625" style="2" customWidth="1"/>
    <col min="3843" max="3843" width="16.42578125" style="2" customWidth="1"/>
    <col min="3844" max="3844" width="16.5703125" style="2" customWidth="1"/>
    <col min="3845" max="3845" width="16.42578125" style="2" customWidth="1"/>
    <col min="3846" max="3847" width="6.85546875" style="2" customWidth="1"/>
    <col min="3848" max="4096" width="9.140625" style="2"/>
    <col min="4097" max="4097" width="5.5703125" style="2" customWidth="1"/>
    <col min="4098" max="4098" width="32.140625" style="2" customWidth="1"/>
    <col min="4099" max="4099" width="16.42578125" style="2" customWidth="1"/>
    <col min="4100" max="4100" width="16.5703125" style="2" customWidth="1"/>
    <col min="4101" max="4101" width="16.42578125" style="2" customWidth="1"/>
    <col min="4102" max="4103" width="6.85546875" style="2" customWidth="1"/>
    <col min="4104" max="4352" width="9.140625" style="2"/>
    <col min="4353" max="4353" width="5.5703125" style="2" customWidth="1"/>
    <col min="4354" max="4354" width="32.140625" style="2" customWidth="1"/>
    <col min="4355" max="4355" width="16.42578125" style="2" customWidth="1"/>
    <col min="4356" max="4356" width="16.5703125" style="2" customWidth="1"/>
    <col min="4357" max="4357" width="16.42578125" style="2" customWidth="1"/>
    <col min="4358" max="4359" width="6.85546875" style="2" customWidth="1"/>
    <col min="4360" max="4608" width="9.140625" style="2"/>
    <col min="4609" max="4609" width="5.5703125" style="2" customWidth="1"/>
    <col min="4610" max="4610" width="32.140625" style="2" customWidth="1"/>
    <col min="4611" max="4611" width="16.42578125" style="2" customWidth="1"/>
    <col min="4612" max="4612" width="16.5703125" style="2" customWidth="1"/>
    <col min="4613" max="4613" width="16.42578125" style="2" customWidth="1"/>
    <col min="4614" max="4615" width="6.85546875" style="2" customWidth="1"/>
    <col min="4616" max="4864" width="9.140625" style="2"/>
    <col min="4865" max="4865" width="5.5703125" style="2" customWidth="1"/>
    <col min="4866" max="4866" width="32.140625" style="2" customWidth="1"/>
    <col min="4867" max="4867" width="16.42578125" style="2" customWidth="1"/>
    <col min="4868" max="4868" width="16.5703125" style="2" customWidth="1"/>
    <col min="4869" max="4869" width="16.42578125" style="2" customWidth="1"/>
    <col min="4870" max="4871" width="6.85546875" style="2" customWidth="1"/>
    <col min="4872" max="5120" width="9.140625" style="2"/>
    <col min="5121" max="5121" width="5.5703125" style="2" customWidth="1"/>
    <col min="5122" max="5122" width="32.140625" style="2" customWidth="1"/>
    <col min="5123" max="5123" width="16.42578125" style="2" customWidth="1"/>
    <col min="5124" max="5124" width="16.5703125" style="2" customWidth="1"/>
    <col min="5125" max="5125" width="16.42578125" style="2" customWidth="1"/>
    <col min="5126" max="5127" width="6.85546875" style="2" customWidth="1"/>
    <col min="5128" max="5376" width="9.140625" style="2"/>
    <col min="5377" max="5377" width="5.5703125" style="2" customWidth="1"/>
    <col min="5378" max="5378" width="32.140625" style="2" customWidth="1"/>
    <col min="5379" max="5379" width="16.42578125" style="2" customWidth="1"/>
    <col min="5380" max="5380" width="16.5703125" style="2" customWidth="1"/>
    <col min="5381" max="5381" width="16.42578125" style="2" customWidth="1"/>
    <col min="5382" max="5383" width="6.85546875" style="2" customWidth="1"/>
    <col min="5384" max="5632" width="9.140625" style="2"/>
    <col min="5633" max="5633" width="5.5703125" style="2" customWidth="1"/>
    <col min="5634" max="5634" width="32.140625" style="2" customWidth="1"/>
    <col min="5635" max="5635" width="16.42578125" style="2" customWidth="1"/>
    <col min="5636" max="5636" width="16.5703125" style="2" customWidth="1"/>
    <col min="5637" max="5637" width="16.42578125" style="2" customWidth="1"/>
    <col min="5638" max="5639" width="6.85546875" style="2" customWidth="1"/>
    <col min="5640" max="5888" width="9.140625" style="2"/>
    <col min="5889" max="5889" width="5.5703125" style="2" customWidth="1"/>
    <col min="5890" max="5890" width="32.140625" style="2" customWidth="1"/>
    <col min="5891" max="5891" width="16.42578125" style="2" customWidth="1"/>
    <col min="5892" max="5892" width="16.5703125" style="2" customWidth="1"/>
    <col min="5893" max="5893" width="16.42578125" style="2" customWidth="1"/>
    <col min="5894" max="5895" width="6.85546875" style="2" customWidth="1"/>
    <col min="5896" max="6144" width="9.140625" style="2"/>
    <col min="6145" max="6145" width="5.5703125" style="2" customWidth="1"/>
    <col min="6146" max="6146" width="32.140625" style="2" customWidth="1"/>
    <col min="6147" max="6147" width="16.42578125" style="2" customWidth="1"/>
    <col min="6148" max="6148" width="16.5703125" style="2" customWidth="1"/>
    <col min="6149" max="6149" width="16.42578125" style="2" customWidth="1"/>
    <col min="6150" max="6151" width="6.85546875" style="2" customWidth="1"/>
    <col min="6152" max="6400" width="9.140625" style="2"/>
    <col min="6401" max="6401" width="5.5703125" style="2" customWidth="1"/>
    <col min="6402" max="6402" width="32.140625" style="2" customWidth="1"/>
    <col min="6403" max="6403" width="16.42578125" style="2" customWidth="1"/>
    <col min="6404" max="6404" width="16.5703125" style="2" customWidth="1"/>
    <col min="6405" max="6405" width="16.42578125" style="2" customWidth="1"/>
    <col min="6406" max="6407" width="6.85546875" style="2" customWidth="1"/>
    <col min="6408" max="6656" width="9.140625" style="2"/>
    <col min="6657" max="6657" width="5.5703125" style="2" customWidth="1"/>
    <col min="6658" max="6658" width="32.140625" style="2" customWidth="1"/>
    <col min="6659" max="6659" width="16.42578125" style="2" customWidth="1"/>
    <col min="6660" max="6660" width="16.5703125" style="2" customWidth="1"/>
    <col min="6661" max="6661" width="16.42578125" style="2" customWidth="1"/>
    <col min="6662" max="6663" width="6.85546875" style="2" customWidth="1"/>
    <col min="6664" max="6912" width="9.140625" style="2"/>
    <col min="6913" max="6913" width="5.5703125" style="2" customWidth="1"/>
    <col min="6914" max="6914" width="32.140625" style="2" customWidth="1"/>
    <col min="6915" max="6915" width="16.42578125" style="2" customWidth="1"/>
    <col min="6916" max="6916" width="16.5703125" style="2" customWidth="1"/>
    <col min="6917" max="6917" width="16.42578125" style="2" customWidth="1"/>
    <col min="6918" max="6919" width="6.85546875" style="2" customWidth="1"/>
    <col min="6920" max="7168" width="9.140625" style="2"/>
    <col min="7169" max="7169" width="5.5703125" style="2" customWidth="1"/>
    <col min="7170" max="7170" width="32.140625" style="2" customWidth="1"/>
    <col min="7171" max="7171" width="16.42578125" style="2" customWidth="1"/>
    <col min="7172" max="7172" width="16.5703125" style="2" customWidth="1"/>
    <col min="7173" max="7173" width="16.42578125" style="2" customWidth="1"/>
    <col min="7174" max="7175" width="6.85546875" style="2" customWidth="1"/>
    <col min="7176" max="7424" width="9.140625" style="2"/>
    <col min="7425" max="7425" width="5.5703125" style="2" customWidth="1"/>
    <col min="7426" max="7426" width="32.140625" style="2" customWidth="1"/>
    <col min="7427" max="7427" width="16.42578125" style="2" customWidth="1"/>
    <col min="7428" max="7428" width="16.5703125" style="2" customWidth="1"/>
    <col min="7429" max="7429" width="16.42578125" style="2" customWidth="1"/>
    <col min="7430" max="7431" width="6.85546875" style="2" customWidth="1"/>
    <col min="7432" max="7680" width="9.140625" style="2"/>
    <col min="7681" max="7681" width="5.5703125" style="2" customWidth="1"/>
    <col min="7682" max="7682" width="32.140625" style="2" customWidth="1"/>
    <col min="7683" max="7683" width="16.42578125" style="2" customWidth="1"/>
    <col min="7684" max="7684" width="16.5703125" style="2" customWidth="1"/>
    <col min="7685" max="7685" width="16.42578125" style="2" customWidth="1"/>
    <col min="7686" max="7687" width="6.85546875" style="2" customWidth="1"/>
    <col min="7688" max="7936" width="9.140625" style="2"/>
    <col min="7937" max="7937" width="5.5703125" style="2" customWidth="1"/>
    <col min="7938" max="7938" width="32.140625" style="2" customWidth="1"/>
    <col min="7939" max="7939" width="16.42578125" style="2" customWidth="1"/>
    <col min="7940" max="7940" width="16.5703125" style="2" customWidth="1"/>
    <col min="7941" max="7941" width="16.42578125" style="2" customWidth="1"/>
    <col min="7942" max="7943" width="6.85546875" style="2" customWidth="1"/>
    <col min="7944" max="8192" width="9.140625" style="2"/>
    <col min="8193" max="8193" width="5.5703125" style="2" customWidth="1"/>
    <col min="8194" max="8194" width="32.140625" style="2" customWidth="1"/>
    <col min="8195" max="8195" width="16.42578125" style="2" customWidth="1"/>
    <col min="8196" max="8196" width="16.5703125" style="2" customWidth="1"/>
    <col min="8197" max="8197" width="16.42578125" style="2" customWidth="1"/>
    <col min="8198" max="8199" width="6.85546875" style="2" customWidth="1"/>
    <col min="8200" max="8448" width="9.140625" style="2"/>
    <col min="8449" max="8449" width="5.5703125" style="2" customWidth="1"/>
    <col min="8450" max="8450" width="32.140625" style="2" customWidth="1"/>
    <col min="8451" max="8451" width="16.42578125" style="2" customWidth="1"/>
    <col min="8452" max="8452" width="16.5703125" style="2" customWidth="1"/>
    <col min="8453" max="8453" width="16.42578125" style="2" customWidth="1"/>
    <col min="8454" max="8455" width="6.85546875" style="2" customWidth="1"/>
    <col min="8456" max="8704" width="9.140625" style="2"/>
    <col min="8705" max="8705" width="5.5703125" style="2" customWidth="1"/>
    <col min="8706" max="8706" width="32.140625" style="2" customWidth="1"/>
    <col min="8707" max="8707" width="16.42578125" style="2" customWidth="1"/>
    <col min="8708" max="8708" width="16.5703125" style="2" customWidth="1"/>
    <col min="8709" max="8709" width="16.42578125" style="2" customWidth="1"/>
    <col min="8710" max="8711" width="6.85546875" style="2" customWidth="1"/>
    <col min="8712" max="8960" width="9.140625" style="2"/>
    <col min="8961" max="8961" width="5.5703125" style="2" customWidth="1"/>
    <col min="8962" max="8962" width="32.140625" style="2" customWidth="1"/>
    <col min="8963" max="8963" width="16.42578125" style="2" customWidth="1"/>
    <col min="8964" max="8964" width="16.5703125" style="2" customWidth="1"/>
    <col min="8965" max="8965" width="16.42578125" style="2" customWidth="1"/>
    <col min="8966" max="8967" width="6.85546875" style="2" customWidth="1"/>
    <col min="8968" max="9216" width="9.140625" style="2"/>
    <col min="9217" max="9217" width="5.5703125" style="2" customWidth="1"/>
    <col min="9218" max="9218" width="32.140625" style="2" customWidth="1"/>
    <col min="9219" max="9219" width="16.42578125" style="2" customWidth="1"/>
    <col min="9220" max="9220" width="16.5703125" style="2" customWidth="1"/>
    <col min="9221" max="9221" width="16.42578125" style="2" customWidth="1"/>
    <col min="9222" max="9223" width="6.85546875" style="2" customWidth="1"/>
    <col min="9224" max="9472" width="9.140625" style="2"/>
    <col min="9473" max="9473" width="5.5703125" style="2" customWidth="1"/>
    <col min="9474" max="9474" width="32.140625" style="2" customWidth="1"/>
    <col min="9475" max="9475" width="16.42578125" style="2" customWidth="1"/>
    <col min="9476" max="9476" width="16.5703125" style="2" customWidth="1"/>
    <col min="9477" max="9477" width="16.42578125" style="2" customWidth="1"/>
    <col min="9478" max="9479" width="6.85546875" style="2" customWidth="1"/>
    <col min="9480" max="9728" width="9.140625" style="2"/>
    <col min="9729" max="9729" width="5.5703125" style="2" customWidth="1"/>
    <col min="9730" max="9730" width="32.140625" style="2" customWidth="1"/>
    <col min="9731" max="9731" width="16.42578125" style="2" customWidth="1"/>
    <col min="9732" max="9732" width="16.5703125" style="2" customWidth="1"/>
    <col min="9733" max="9733" width="16.42578125" style="2" customWidth="1"/>
    <col min="9734" max="9735" width="6.85546875" style="2" customWidth="1"/>
    <col min="9736" max="9984" width="9.140625" style="2"/>
    <col min="9985" max="9985" width="5.5703125" style="2" customWidth="1"/>
    <col min="9986" max="9986" width="32.140625" style="2" customWidth="1"/>
    <col min="9987" max="9987" width="16.42578125" style="2" customWidth="1"/>
    <col min="9988" max="9988" width="16.5703125" style="2" customWidth="1"/>
    <col min="9989" max="9989" width="16.42578125" style="2" customWidth="1"/>
    <col min="9990" max="9991" width="6.85546875" style="2" customWidth="1"/>
    <col min="9992" max="10240" width="9.140625" style="2"/>
    <col min="10241" max="10241" width="5.5703125" style="2" customWidth="1"/>
    <col min="10242" max="10242" width="32.140625" style="2" customWidth="1"/>
    <col min="10243" max="10243" width="16.42578125" style="2" customWidth="1"/>
    <col min="10244" max="10244" width="16.5703125" style="2" customWidth="1"/>
    <col min="10245" max="10245" width="16.42578125" style="2" customWidth="1"/>
    <col min="10246" max="10247" width="6.85546875" style="2" customWidth="1"/>
    <col min="10248" max="10496" width="9.140625" style="2"/>
    <col min="10497" max="10497" width="5.5703125" style="2" customWidth="1"/>
    <col min="10498" max="10498" width="32.140625" style="2" customWidth="1"/>
    <col min="10499" max="10499" width="16.42578125" style="2" customWidth="1"/>
    <col min="10500" max="10500" width="16.5703125" style="2" customWidth="1"/>
    <col min="10501" max="10501" width="16.42578125" style="2" customWidth="1"/>
    <col min="10502" max="10503" width="6.85546875" style="2" customWidth="1"/>
    <col min="10504" max="10752" width="9.140625" style="2"/>
    <col min="10753" max="10753" width="5.5703125" style="2" customWidth="1"/>
    <col min="10754" max="10754" width="32.140625" style="2" customWidth="1"/>
    <col min="10755" max="10755" width="16.42578125" style="2" customWidth="1"/>
    <col min="10756" max="10756" width="16.5703125" style="2" customWidth="1"/>
    <col min="10757" max="10757" width="16.42578125" style="2" customWidth="1"/>
    <col min="10758" max="10759" width="6.85546875" style="2" customWidth="1"/>
    <col min="10760" max="11008" width="9.140625" style="2"/>
    <col min="11009" max="11009" width="5.5703125" style="2" customWidth="1"/>
    <col min="11010" max="11010" width="32.140625" style="2" customWidth="1"/>
    <col min="11011" max="11011" width="16.42578125" style="2" customWidth="1"/>
    <col min="11012" max="11012" width="16.5703125" style="2" customWidth="1"/>
    <col min="11013" max="11013" width="16.42578125" style="2" customWidth="1"/>
    <col min="11014" max="11015" width="6.85546875" style="2" customWidth="1"/>
    <col min="11016" max="11264" width="9.140625" style="2"/>
    <col min="11265" max="11265" width="5.5703125" style="2" customWidth="1"/>
    <col min="11266" max="11266" width="32.140625" style="2" customWidth="1"/>
    <col min="11267" max="11267" width="16.42578125" style="2" customWidth="1"/>
    <col min="11268" max="11268" width="16.5703125" style="2" customWidth="1"/>
    <col min="11269" max="11269" width="16.42578125" style="2" customWidth="1"/>
    <col min="11270" max="11271" width="6.85546875" style="2" customWidth="1"/>
    <col min="11272" max="11520" width="9.140625" style="2"/>
    <col min="11521" max="11521" width="5.5703125" style="2" customWidth="1"/>
    <col min="11522" max="11522" width="32.140625" style="2" customWidth="1"/>
    <col min="11523" max="11523" width="16.42578125" style="2" customWidth="1"/>
    <col min="11524" max="11524" width="16.5703125" style="2" customWidth="1"/>
    <col min="11525" max="11525" width="16.42578125" style="2" customWidth="1"/>
    <col min="11526" max="11527" width="6.85546875" style="2" customWidth="1"/>
    <col min="11528" max="11776" width="9.140625" style="2"/>
    <col min="11777" max="11777" width="5.5703125" style="2" customWidth="1"/>
    <col min="11778" max="11778" width="32.140625" style="2" customWidth="1"/>
    <col min="11779" max="11779" width="16.42578125" style="2" customWidth="1"/>
    <col min="11780" max="11780" width="16.5703125" style="2" customWidth="1"/>
    <col min="11781" max="11781" width="16.42578125" style="2" customWidth="1"/>
    <col min="11782" max="11783" width="6.85546875" style="2" customWidth="1"/>
    <col min="11784" max="12032" width="9.140625" style="2"/>
    <col min="12033" max="12033" width="5.5703125" style="2" customWidth="1"/>
    <col min="12034" max="12034" width="32.140625" style="2" customWidth="1"/>
    <col min="12035" max="12035" width="16.42578125" style="2" customWidth="1"/>
    <col min="12036" max="12036" width="16.5703125" style="2" customWidth="1"/>
    <col min="12037" max="12037" width="16.42578125" style="2" customWidth="1"/>
    <col min="12038" max="12039" width="6.85546875" style="2" customWidth="1"/>
    <col min="12040" max="12288" width="9.140625" style="2"/>
    <col min="12289" max="12289" width="5.5703125" style="2" customWidth="1"/>
    <col min="12290" max="12290" width="32.140625" style="2" customWidth="1"/>
    <col min="12291" max="12291" width="16.42578125" style="2" customWidth="1"/>
    <col min="12292" max="12292" width="16.5703125" style="2" customWidth="1"/>
    <col min="12293" max="12293" width="16.42578125" style="2" customWidth="1"/>
    <col min="12294" max="12295" width="6.85546875" style="2" customWidth="1"/>
    <col min="12296" max="12544" width="9.140625" style="2"/>
    <col min="12545" max="12545" width="5.5703125" style="2" customWidth="1"/>
    <col min="12546" max="12546" width="32.140625" style="2" customWidth="1"/>
    <col min="12547" max="12547" width="16.42578125" style="2" customWidth="1"/>
    <col min="12548" max="12548" width="16.5703125" style="2" customWidth="1"/>
    <col min="12549" max="12549" width="16.42578125" style="2" customWidth="1"/>
    <col min="12550" max="12551" width="6.85546875" style="2" customWidth="1"/>
    <col min="12552" max="12800" width="9.140625" style="2"/>
    <col min="12801" max="12801" width="5.5703125" style="2" customWidth="1"/>
    <col min="12802" max="12802" width="32.140625" style="2" customWidth="1"/>
    <col min="12803" max="12803" width="16.42578125" style="2" customWidth="1"/>
    <col min="12804" max="12804" width="16.5703125" style="2" customWidth="1"/>
    <col min="12805" max="12805" width="16.42578125" style="2" customWidth="1"/>
    <col min="12806" max="12807" width="6.85546875" style="2" customWidth="1"/>
    <col min="12808" max="13056" width="9.140625" style="2"/>
    <col min="13057" max="13057" width="5.5703125" style="2" customWidth="1"/>
    <col min="13058" max="13058" width="32.140625" style="2" customWidth="1"/>
    <col min="13059" max="13059" width="16.42578125" style="2" customWidth="1"/>
    <col min="13060" max="13060" width="16.5703125" style="2" customWidth="1"/>
    <col min="13061" max="13061" width="16.42578125" style="2" customWidth="1"/>
    <col min="13062" max="13063" width="6.85546875" style="2" customWidth="1"/>
    <col min="13064" max="13312" width="9.140625" style="2"/>
    <col min="13313" max="13313" width="5.5703125" style="2" customWidth="1"/>
    <col min="13314" max="13314" width="32.140625" style="2" customWidth="1"/>
    <col min="13315" max="13315" width="16.42578125" style="2" customWidth="1"/>
    <col min="13316" max="13316" width="16.5703125" style="2" customWidth="1"/>
    <col min="13317" max="13317" width="16.42578125" style="2" customWidth="1"/>
    <col min="13318" max="13319" width="6.85546875" style="2" customWidth="1"/>
    <col min="13320" max="13568" width="9.140625" style="2"/>
    <col min="13569" max="13569" width="5.5703125" style="2" customWidth="1"/>
    <col min="13570" max="13570" width="32.140625" style="2" customWidth="1"/>
    <col min="13571" max="13571" width="16.42578125" style="2" customWidth="1"/>
    <col min="13572" max="13572" width="16.5703125" style="2" customWidth="1"/>
    <col min="13573" max="13573" width="16.42578125" style="2" customWidth="1"/>
    <col min="13574" max="13575" width="6.85546875" style="2" customWidth="1"/>
    <col min="13576" max="13824" width="9.140625" style="2"/>
    <col min="13825" max="13825" width="5.5703125" style="2" customWidth="1"/>
    <col min="13826" max="13826" width="32.140625" style="2" customWidth="1"/>
    <col min="13827" max="13827" width="16.42578125" style="2" customWidth="1"/>
    <col min="13828" max="13828" width="16.5703125" style="2" customWidth="1"/>
    <col min="13829" max="13829" width="16.42578125" style="2" customWidth="1"/>
    <col min="13830" max="13831" width="6.85546875" style="2" customWidth="1"/>
    <col min="13832" max="14080" width="9.140625" style="2"/>
    <col min="14081" max="14081" width="5.5703125" style="2" customWidth="1"/>
    <col min="14082" max="14082" width="32.140625" style="2" customWidth="1"/>
    <col min="14083" max="14083" width="16.42578125" style="2" customWidth="1"/>
    <col min="14084" max="14084" width="16.5703125" style="2" customWidth="1"/>
    <col min="14085" max="14085" width="16.42578125" style="2" customWidth="1"/>
    <col min="14086" max="14087" width="6.85546875" style="2" customWidth="1"/>
    <col min="14088" max="14336" width="9.140625" style="2"/>
    <col min="14337" max="14337" width="5.5703125" style="2" customWidth="1"/>
    <col min="14338" max="14338" width="32.140625" style="2" customWidth="1"/>
    <col min="14339" max="14339" width="16.42578125" style="2" customWidth="1"/>
    <col min="14340" max="14340" width="16.5703125" style="2" customWidth="1"/>
    <col min="14341" max="14341" width="16.42578125" style="2" customWidth="1"/>
    <col min="14342" max="14343" width="6.85546875" style="2" customWidth="1"/>
    <col min="14344" max="14592" width="9.140625" style="2"/>
    <col min="14593" max="14593" width="5.5703125" style="2" customWidth="1"/>
    <col min="14594" max="14594" width="32.140625" style="2" customWidth="1"/>
    <col min="14595" max="14595" width="16.42578125" style="2" customWidth="1"/>
    <col min="14596" max="14596" width="16.5703125" style="2" customWidth="1"/>
    <col min="14597" max="14597" width="16.42578125" style="2" customWidth="1"/>
    <col min="14598" max="14599" width="6.85546875" style="2" customWidth="1"/>
    <col min="14600" max="14848" width="9.140625" style="2"/>
    <col min="14849" max="14849" width="5.5703125" style="2" customWidth="1"/>
    <col min="14850" max="14850" width="32.140625" style="2" customWidth="1"/>
    <col min="14851" max="14851" width="16.42578125" style="2" customWidth="1"/>
    <col min="14852" max="14852" width="16.5703125" style="2" customWidth="1"/>
    <col min="14853" max="14853" width="16.42578125" style="2" customWidth="1"/>
    <col min="14854" max="14855" width="6.85546875" style="2" customWidth="1"/>
    <col min="14856" max="15104" width="9.140625" style="2"/>
    <col min="15105" max="15105" width="5.5703125" style="2" customWidth="1"/>
    <col min="15106" max="15106" width="32.140625" style="2" customWidth="1"/>
    <col min="15107" max="15107" width="16.42578125" style="2" customWidth="1"/>
    <col min="15108" max="15108" width="16.5703125" style="2" customWidth="1"/>
    <col min="15109" max="15109" width="16.42578125" style="2" customWidth="1"/>
    <col min="15110" max="15111" width="6.85546875" style="2" customWidth="1"/>
    <col min="15112" max="15360" width="9.140625" style="2"/>
    <col min="15361" max="15361" width="5.5703125" style="2" customWidth="1"/>
    <col min="15362" max="15362" width="32.140625" style="2" customWidth="1"/>
    <col min="15363" max="15363" width="16.42578125" style="2" customWidth="1"/>
    <col min="15364" max="15364" width="16.5703125" style="2" customWidth="1"/>
    <col min="15365" max="15365" width="16.42578125" style="2" customWidth="1"/>
    <col min="15366" max="15367" width="6.85546875" style="2" customWidth="1"/>
    <col min="15368" max="15616" width="9.140625" style="2"/>
    <col min="15617" max="15617" width="5.5703125" style="2" customWidth="1"/>
    <col min="15618" max="15618" width="32.140625" style="2" customWidth="1"/>
    <col min="15619" max="15619" width="16.42578125" style="2" customWidth="1"/>
    <col min="15620" max="15620" width="16.5703125" style="2" customWidth="1"/>
    <col min="15621" max="15621" width="16.42578125" style="2" customWidth="1"/>
    <col min="15622" max="15623" width="6.85546875" style="2" customWidth="1"/>
    <col min="15624" max="15872" width="9.140625" style="2"/>
    <col min="15873" max="15873" width="5.5703125" style="2" customWidth="1"/>
    <col min="15874" max="15874" width="32.140625" style="2" customWidth="1"/>
    <col min="15875" max="15875" width="16.42578125" style="2" customWidth="1"/>
    <col min="15876" max="15876" width="16.5703125" style="2" customWidth="1"/>
    <col min="15877" max="15877" width="16.42578125" style="2" customWidth="1"/>
    <col min="15878" max="15879" width="6.85546875" style="2" customWidth="1"/>
    <col min="15880" max="16128" width="9.140625" style="2"/>
    <col min="16129" max="16129" width="5.5703125" style="2" customWidth="1"/>
    <col min="16130" max="16130" width="32.140625" style="2" customWidth="1"/>
    <col min="16131" max="16131" width="16.42578125" style="2" customWidth="1"/>
    <col min="16132" max="16132" width="16.5703125" style="2" customWidth="1"/>
    <col min="16133" max="16133" width="16.42578125" style="2" customWidth="1"/>
    <col min="16134" max="16135" width="6.85546875" style="2" customWidth="1"/>
    <col min="16136" max="16384" width="9.140625" style="2"/>
  </cols>
  <sheetData>
    <row r="1" spans="1:8" s="21" customFormat="1" ht="22.9" customHeight="1" x14ac:dyDescent="0.25">
      <c r="A1" s="94" t="s">
        <v>286</v>
      </c>
      <c r="B1" s="94"/>
      <c r="C1" s="94"/>
      <c r="F1" s="46"/>
      <c r="G1" s="46"/>
      <c r="H1" s="22"/>
    </row>
    <row r="4" spans="1:8" ht="16.5" customHeight="1" x14ac:dyDescent="0.25">
      <c r="A4" s="103" t="s">
        <v>236</v>
      </c>
      <c r="B4" s="103"/>
      <c r="C4" s="103"/>
      <c r="D4" s="103"/>
      <c r="E4" s="103"/>
      <c r="F4" s="103"/>
      <c r="G4" s="103"/>
    </row>
    <row r="5" spans="1:8" ht="12.75" customHeight="1" x14ac:dyDescent="0.25"/>
    <row r="6" spans="1:8" ht="15.75" customHeight="1" x14ac:dyDescent="0.25">
      <c r="A6" s="102" t="s">
        <v>237</v>
      </c>
      <c r="B6" s="102"/>
      <c r="C6" s="102"/>
      <c r="D6" s="102"/>
      <c r="E6" s="102"/>
      <c r="F6" s="102"/>
      <c r="G6" s="102"/>
    </row>
    <row r="7" spans="1:8" ht="12.75" customHeight="1" x14ac:dyDescent="0.25"/>
    <row r="8" spans="1:8" ht="39" customHeight="1" x14ac:dyDescent="0.25">
      <c r="A8" s="100" t="s">
        <v>3</v>
      </c>
      <c r="B8" s="100"/>
      <c r="C8" s="3" t="s">
        <v>201</v>
      </c>
      <c r="D8" s="3" t="s">
        <v>294</v>
      </c>
      <c r="E8" s="3" t="s">
        <v>202</v>
      </c>
      <c r="F8" s="12" t="s">
        <v>203</v>
      </c>
      <c r="G8" s="12" t="s">
        <v>7</v>
      </c>
    </row>
    <row r="9" spans="1:8" ht="11.25" customHeight="1" x14ac:dyDescent="0.25">
      <c r="A9" s="98">
        <v>1</v>
      </c>
      <c r="B9" s="98"/>
      <c r="C9" s="23">
        <v>2</v>
      </c>
      <c r="D9" s="23">
        <v>3</v>
      </c>
      <c r="E9" s="23">
        <v>4</v>
      </c>
      <c r="F9" s="48">
        <v>5</v>
      </c>
      <c r="G9" s="48">
        <v>6</v>
      </c>
    </row>
    <row r="10" spans="1:8" ht="18" customHeight="1" x14ac:dyDescent="0.25">
      <c r="A10" s="33"/>
      <c r="B10" s="34"/>
      <c r="C10" s="5"/>
      <c r="D10" s="5"/>
      <c r="E10" s="5"/>
      <c r="F10" s="51"/>
      <c r="G10" s="51"/>
    </row>
    <row r="11" spans="1:8" ht="18" customHeight="1" x14ac:dyDescent="0.25">
      <c r="A11" s="33"/>
      <c r="B11" s="34"/>
      <c r="C11" s="5"/>
      <c r="D11" s="5"/>
      <c r="E11" s="5"/>
      <c r="F11" s="51"/>
      <c r="G11" s="51"/>
    </row>
    <row r="12" spans="1:8" ht="18" customHeight="1" x14ac:dyDescent="0.25">
      <c r="A12" s="35"/>
      <c r="B12" s="36"/>
      <c r="C12" s="7"/>
      <c r="D12" s="37"/>
      <c r="E12" s="7"/>
      <c r="F12" s="51"/>
      <c r="G12" s="51"/>
    </row>
    <row r="13" spans="1:8" ht="18" customHeight="1" x14ac:dyDescent="0.25">
      <c r="A13" s="35"/>
      <c r="B13" s="36"/>
      <c r="C13" s="7"/>
      <c r="D13" s="37"/>
      <c r="E13" s="7"/>
      <c r="F13" s="51"/>
      <c r="G13" s="51"/>
    </row>
    <row r="16" spans="1:8" s="16" customFormat="1" x14ac:dyDescent="0.25">
      <c r="A16" s="16" t="s">
        <v>287</v>
      </c>
      <c r="F16" s="17"/>
      <c r="G16" s="17"/>
      <c r="H16" s="17"/>
    </row>
    <row r="17" spans="1:8" s="16" customFormat="1" x14ac:dyDescent="0.25">
      <c r="F17" s="17"/>
      <c r="G17" s="17"/>
      <c r="H17" s="17"/>
    </row>
    <row r="18" spans="1:8" s="16" customFormat="1" x14ac:dyDescent="0.25">
      <c r="A18" s="16" t="s">
        <v>288</v>
      </c>
      <c r="C18" s="16" t="s">
        <v>200</v>
      </c>
      <c r="E18" s="16" t="s">
        <v>290</v>
      </c>
      <c r="F18" s="17"/>
      <c r="G18" s="17"/>
      <c r="H18" s="17"/>
    </row>
    <row r="19" spans="1:8" s="16" customFormat="1" x14ac:dyDescent="0.25">
      <c r="A19" s="16" t="s">
        <v>289</v>
      </c>
      <c r="E19" s="16" t="s">
        <v>291</v>
      </c>
      <c r="F19" s="17"/>
      <c r="G19" s="17"/>
      <c r="H19" s="17"/>
    </row>
    <row r="20" spans="1:8" s="16" customFormat="1" x14ac:dyDescent="0.25">
      <c r="F20" s="17"/>
      <c r="G20" s="17"/>
      <c r="H20" s="17"/>
    </row>
  </sheetData>
  <mergeCells count="5">
    <mergeCell ref="A4:G4"/>
    <mergeCell ref="A6:G6"/>
    <mergeCell ref="A8:B8"/>
    <mergeCell ref="A9:B9"/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4DA2B-D37E-4FD9-98DF-BED90F993711}">
  <dimension ref="A1:H19"/>
  <sheetViews>
    <sheetView workbookViewId="0">
      <selection activeCell="K17" sqref="K17"/>
    </sheetView>
  </sheetViews>
  <sheetFormatPr defaultRowHeight="15" x14ac:dyDescent="0.25"/>
  <cols>
    <col min="1" max="1" width="4.5703125" style="2" customWidth="1"/>
    <col min="2" max="2" width="20.7109375" style="2" customWidth="1"/>
    <col min="3" max="3" width="15.5703125" style="2" customWidth="1"/>
    <col min="4" max="4" width="16" style="2" customWidth="1"/>
    <col min="5" max="5" width="17.7109375" style="2" customWidth="1"/>
    <col min="6" max="6" width="6.42578125" style="11" customWidth="1"/>
    <col min="7" max="7" width="6.28515625" style="11" customWidth="1"/>
    <col min="8" max="256" width="9.140625" style="2"/>
    <col min="257" max="257" width="4.5703125" style="2" customWidth="1"/>
    <col min="258" max="258" width="24.42578125" style="2" customWidth="1"/>
    <col min="259" max="259" width="17.5703125" style="2" customWidth="1"/>
    <col min="260" max="261" width="17.7109375" style="2" customWidth="1"/>
    <col min="262" max="262" width="7.42578125" style="2" customWidth="1"/>
    <col min="263" max="263" width="6.28515625" style="2" customWidth="1"/>
    <col min="264" max="512" width="9.140625" style="2"/>
    <col min="513" max="513" width="4.5703125" style="2" customWidth="1"/>
    <col min="514" max="514" width="24.42578125" style="2" customWidth="1"/>
    <col min="515" max="515" width="17.5703125" style="2" customWidth="1"/>
    <col min="516" max="517" width="17.7109375" style="2" customWidth="1"/>
    <col min="518" max="518" width="7.42578125" style="2" customWidth="1"/>
    <col min="519" max="519" width="6.28515625" style="2" customWidth="1"/>
    <col min="520" max="768" width="9.140625" style="2"/>
    <col min="769" max="769" width="4.5703125" style="2" customWidth="1"/>
    <col min="770" max="770" width="24.42578125" style="2" customWidth="1"/>
    <col min="771" max="771" width="17.5703125" style="2" customWidth="1"/>
    <col min="772" max="773" width="17.7109375" style="2" customWidth="1"/>
    <col min="774" max="774" width="7.42578125" style="2" customWidth="1"/>
    <col min="775" max="775" width="6.28515625" style="2" customWidth="1"/>
    <col min="776" max="1024" width="9.140625" style="2"/>
    <col min="1025" max="1025" width="4.5703125" style="2" customWidth="1"/>
    <col min="1026" max="1026" width="24.42578125" style="2" customWidth="1"/>
    <col min="1027" max="1027" width="17.5703125" style="2" customWidth="1"/>
    <col min="1028" max="1029" width="17.7109375" style="2" customWidth="1"/>
    <col min="1030" max="1030" width="7.42578125" style="2" customWidth="1"/>
    <col min="1031" max="1031" width="6.28515625" style="2" customWidth="1"/>
    <col min="1032" max="1280" width="9.140625" style="2"/>
    <col min="1281" max="1281" width="4.5703125" style="2" customWidth="1"/>
    <col min="1282" max="1282" width="24.42578125" style="2" customWidth="1"/>
    <col min="1283" max="1283" width="17.5703125" style="2" customWidth="1"/>
    <col min="1284" max="1285" width="17.7109375" style="2" customWidth="1"/>
    <col min="1286" max="1286" width="7.42578125" style="2" customWidth="1"/>
    <col min="1287" max="1287" width="6.28515625" style="2" customWidth="1"/>
    <col min="1288" max="1536" width="9.140625" style="2"/>
    <col min="1537" max="1537" width="4.5703125" style="2" customWidth="1"/>
    <col min="1538" max="1538" width="24.42578125" style="2" customWidth="1"/>
    <col min="1539" max="1539" width="17.5703125" style="2" customWidth="1"/>
    <col min="1540" max="1541" width="17.7109375" style="2" customWidth="1"/>
    <col min="1542" max="1542" width="7.42578125" style="2" customWidth="1"/>
    <col min="1543" max="1543" width="6.28515625" style="2" customWidth="1"/>
    <col min="1544" max="1792" width="9.140625" style="2"/>
    <col min="1793" max="1793" width="4.5703125" style="2" customWidth="1"/>
    <col min="1794" max="1794" width="24.42578125" style="2" customWidth="1"/>
    <col min="1795" max="1795" width="17.5703125" style="2" customWidth="1"/>
    <col min="1796" max="1797" width="17.7109375" style="2" customWidth="1"/>
    <col min="1798" max="1798" width="7.42578125" style="2" customWidth="1"/>
    <col min="1799" max="1799" width="6.28515625" style="2" customWidth="1"/>
    <col min="1800" max="2048" width="9.140625" style="2"/>
    <col min="2049" max="2049" width="4.5703125" style="2" customWidth="1"/>
    <col min="2050" max="2050" width="24.42578125" style="2" customWidth="1"/>
    <col min="2051" max="2051" width="17.5703125" style="2" customWidth="1"/>
    <col min="2052" max="2053" width="17.7109375" style="2" customWidth="1"/>
    <col min="2054" max="2054" width="7.42578125" style="2" customWidth="1"/>
    <col min="2055" max="2055" width="6.28515625" style="2" customWidth="1"/>
    <col min="2056" max="2304" width="9.140625" style="2"/>
    <col min="2305" max="2305" width="4.5703125" style="2" customWidth="1"/>
    <col min="2306" max="2306" width="24.42578125" style="2" customWidth="1"/>
    <col min="2307" max="2307" width="17.5703125" style="2" customWidth="1"/>
    <col min="2308" max="2309" width="17.7109375" style="2" customWidth="1"/>
    <col min="2310" max="2310" width="7.42578125" style="2" customWidth="1"/>
    <col min="2311" max="2311" width="6.28515625" style="2" customWidth="1"/>
    <col min="2312" max="2560" width="9.140625" style="2"/>
    <col min="2561" max="2561" width="4.5703125" style="2" customWidth="1"/>
    <col min="2562" max="2562" width="24.42578125" style="2" customWidth="1"/>
    <col min="2563" max="2563" width="17.5703125" style="2" customWidth="1"/>
    <col min="2564" max="2565" width="17.7109375" style="2" customWidth="1"/>
    <col min="2566" max="2566" width="7.42578125" style="2" customWidth="1"/>
    <col min="2567" max="2567" width="6.28515625" style="2" customWidth="1"/>
    <col min="2568" max="2816" width="9.140625" style="2"/>
    <col min="2817" max="2817" width="4.5703125" style="2" customWidth="1"/>
    <col min="2818" max="2818" width="24.42578125" style="2" customWidth="1"/>
    <col min="2819" max="2819" width="17.5703125" style="2" customWidth="1"/>
    <col min="2820" max="2821" width="17.7109375" style="2" customWidth="1"/>
    <col min="2822" max="2822" width="7.42578125" style="2" customWidth="1"/>
    <col min="2823" max="2823" width="6.28515625" style="2" customWidth="1"/>
    <col min="2824" max="3072" width="9.140625" style="2"/>
    <col min="3073" max="3073" width="4.5703125" style="2" customWidth="1"/>
    <col min="3074" max="3074" width="24.42578125" style="2" customWidth="1"/>
    <col min="3075" max="3075" width="17.5703125" style="2" customWidth="1"/>
    <col min="3076" max="3077" width="17.7109375" style="2" customWidth="1"/>
    <col min="3078" max="3078" width="7.42578125" style="2" customWidth="1"/>
    <col min="3079" max="3079" width="6.28515625" style="2" customWidth="1"/>
    <col min="3080" max="3328" width="9.140625" style="2"/>
    <col min="3329" max="3329" width="4.5703125" style="2" customWidth="1"/>
    <col min="3330" max="3330" width="24.42578125" style="2" customWidth="1"/>
    <col min="3331" max="3331" width="17.5703125" style="2" customWidth="1"/>
    <col min="3332" max="3333" width="17.7109375" style="2" customWidth="1"/>
    <col min="3334" max="3334" width="7.42578125" style="2" customWidth="1"/>
    <col min="3335" max="3335" width="6.28515625" style="2" customWidth="1"/>
    <col min="3336" max="3584" width="9.140625" style="2"/>
    <col min="3585" max="3585" width="4.5703125" style="2" customWidth="1"/>
    <col min="3586" max="3586" width="24.42578125" style="2" customWidth="1"/>
    <col min="3587" max="3587" width="17.5703125" style="2" customWidth="1"/>
    <col min="3588" max="3589" width="17.7109375" style="2" customWidth="1"/>
    <col min="3590" max="3590" width="7.42578125" style="2" customWidth="1"/>
    <col min="3591" max="3591" width="6.28515625" style="2" customWidth="1"/>
    <col min="3592" max="3840" width="9.140625" style="2"/>
    <col min="3841" max="3841" width="4.5703125" style="2" customWidth="1"/>
    <col min="3842" max="3842" width="24.42578125" style="2" customWidth="1"/>
    <col min="3843" max="3843" width="17.5703125" style="2" customWidth="1"/>
    <col min="3844" max="3845" width="17.7109375" style="2" customWidth="1"/>
    <col min="3846" max="3846" width="7.42578125" style="2" customWidth="1"/>
    <col min="3847" max="3847" width="6.28515625" style="2" customWidth="1"/>
    <col min="3848" max="4096" width="9.140625" style="2"/>
    <col min="4097" max="4097" width="4.5703125" style="2" customWidth="1"/>
    <col min="4098" max="4098" width="24.42578125" style="2" customWidth="1"/>
    <col min="4099" max="4099" width="17.5703125" style="2" customWidth="1"/>
    <col min="4100" max="4101" width="17.7109375" style="2" customWidth="1"/>
    <col min="4102" max="4102" width="7.42578125" style="2" customWidth="1"/>
    <col min="4103" max="4103" width="6.28515625" style="2" customWidth="1"/>
    <col min="4104" max="4352" width="9.140625" style="2"/>
    <col min="4353" max="4353" width="4.5703125" style="2" customWidth="1"/>
    <col min="4354" max="4354" width="24.42578125" style="2" customWidth="1"/>
    <col min="4355" max="4355" width="17.5703125" style="2" customWidth="1"/>
    <col min="4356" max="4357" width="17.7109375" style="2" customWidth="1"/>
    <col min="4358" max="4358" width="7.42578125" style="2" customWidth="1"/>
    <col min="4359" max="4359" width="6.28515625" style="2" customWidth="1"/>
    <col min="4360" max="4608" width="9.140625" style="2"/>
    <col min="4609" max="4609" width="4.5703125" style="2" customWidth="1"/>
    <col min="4610" max="4610" width="24.42578125" style="2" customWidth="1"/>
    <col min="4611" max="4611" width="17.5703125" style="2" customWidth="1"/>
    <col min="4612" max="4613" width="17.7109375" style="2" customWidth="1"/>
    <col min="4614" max="4614" width="7.42578125" style="2" customWidth="1"/>
    <col min="4615" max="4615" width="6.28515625" style="2" customWidth="1"/>
    <col min="4616" max="4864" width="9.140625" style="2"/>
    <col min="4865" max="4865" width="4.5703125" style="2" customWidth="1"/>
    <col min="4866" max="4866" width="24.42578125" style="2" customWidth="1"/>
    <col min="4867" max="4867" width="17.5703125" style="2" customWidth="1"/>
    <col min="4868" max="4869" width="17.7109375" style="2" customWidth="1"/>
    <col min="4870" max="4870" width="7.42578125" style="2" customWidth="1"/>
    <col min="4871" max="4871" width="6.28515625" style="2" customWidth="1"/>
    <col min="4872" max="5120" width="9.140625" style="2"/>
    <col min="5121" max="5121" width="4.5703125" style="2" customWidth="1"/>
    <col min="5122" max="5122" width="24.42578125" style="2" customWidth="1"/>
    <col min="5123" max="5123" width="17.5703125" style="2" customWidth="1"/>
    <col min="5124" max="5125" width="17.7109375" style="2" customWidth="1"/>
    <col min="5126" max="5126" width="7.42578125" style="2" customWidth="1"/>
    <col min="5127" max="5127" width="6.28515625" style="2" customWidth="1"/>
    <col min="5128" max="5376" width="9.140625" style="2"/>
    <col min="5377" max="5377" width="4.5703125" style="2" customWidth="1"/>
    <col min="5378" max="5378" width="24.42578125" style="2" customWidth="1"/>
    <col min="5379" max="5379" width="17.5703125" style="2" customWidth="1"/>
    <col min="5380" max="5381" width="17.7109375" style="2" customWidth="1"/>
    <col min="5382" max="5382" width="7.42578125" style="2" customWidth="1"/>
    <col min="5383" max="5383" width="6.28515625" style="2" customWidth="1"/>
    <col min="5384" max="5632" width="9.140625" style="2"/>
    <col min="5633" max="5633" width="4.5703125" style="2" customWidth="1"/>
    <col min="5634" max="5634" width="24.42578125" style="2" customWidth="1"/>
    <col min="5635" max="5635" width="17.5703125" style="2" customWidth="1"/>
    <col min="5636" max="5637" width="17.7109375" style="2" customWidth="1"/>
    <col min="5638" max="5638" width="7.42578125" style="2" customWidth="1"/>
    <col min="5639" max="5639" width="6.28515625" style="2" customWidth="1"/>
    <col min="5640" max="5888" width="9.140625" style="2"/>
    <col min="5889" max="5889" width="4.5703125" style="2" customWidth="1"/>
    <col min="5890" max="5890" width="24.42578125" style="2" customWidth="1"/>
    <col min="5891" max="5891" width="17.5703125" style="2" customWidth="1"/>
    <col min="5892" max="5893" width="17.7109375" style="2" customWidth="1"/>
    <col min="5894" max="5894" width="7.42578125" style="2" customWidth="1"/>
    <col min="5895" max="5895" width="6.28515625" style="2" customWidth="1"/>
    <col min="5896" max="6144" width="9.140625" style="2"/>
    <col min="6145" max="6145" width="4.5703125" style="2" customWidth="1"/>
    <col min="6146" max="6146" width="24.42578125" style="2" customWidth="1"/>
    <col min="6147" max="6147" width="17.5703125" style="2" customWidth="1"/>
    <col min="6148" max="6149" width="17.7109375" style="2" customWidth="1"/>
    <col min="6150" max="6150" width="7.42578125" style="2" customWidth="1"/>
    <col min="6151" max="6151" width="6.28515625" style="2" customWidth="1"/>
    <col min="6152" max="6400" width="9.140625" style="2"/>
    <col min="6401" max="6401" width="4.5703125" style="2" customWidth="1"/>
    <col min="6402" max="6402" width="24.42578125" style="2" customWidth="1"/>
    <col min="6403" max="6403" width="17.5703125" style="2" customWidth="1"/>
    <col min="6404" max="6405" width="17.7109375" style="2" customWidth="1"/>
    <col min="6406" max="6406" width="7.42578125" style="2" customWidth="1"/>
    <col min="6407" max="6407" width="6.28515625" style="2" customWidth="1"/>
    <col min="6408" max="6656" width="9.140625" style="2"/>
    <col min="6657" max="6657" width="4.5703125" style="2" customWidth="1"/>
    <col min="6658" max="6658" width="24.42578125" style="2" customWidth="1"/>
    <col min="6659" max="6659" width="17.5703125" style="2" customWidth="1"/>
    <col min="6660" max="6661" width="17.7109375" style="2" customWidth="1"/>
    <col min="6662" max="6662" width="7.42578125" style="2" customWidth="1"/>
    <col min="6663" max="6663" width="6.28515625" style="2" customWidth="1"/>
    <col min="6664" max="6912" width="9.140625" style="2"/>
    <col min="6913" max="6913" width="4.5703125" style="2" customWidth="1"/>
    <col min="6914" max="6914" width="24.42578125" style="2" customWidth="1"/>
    <col min="6915" max="6915" width="17.5703125" style="2" customWidth="1"/>
    <col min="6916" max="6917" width="17.7109375" style="2" customWidth="1"/>
    <col min="6918" max="6918" width="7.42578125" style="2" customWidth="1"/>
    <col min="6919" max="6919" width="6.28515625" style="2" customWidth="1"/>
    <col min="6920" max="7168" width="9.140625" style="2"/>
    <col min="7169" max="7169" width="4.5703125" style="2" customWidth="1"/>
    <col min="7170" max="7170" width="24.42578125" style="2" customWidth="1"/>
    <col min="7171" max="7171" width="17.5703125" style="2" customWidth="1"/>
    <col min="7172" max="7173" width="17.7109375" style="2" customWidth="1"/>
    <col min="7174" max="7174" width="7.42578125" style="2" customWidth="1"/>
    <col min="7175" max="7175" width="6.28515625" style="2" customWidth="1"/>
    <col min="7176" max="7424" width="9.140625" style="2"/>
    <col min="7425" max="7425" width="4.5703125" style="2" customWidth="1"/>
    <col min="7426" max="7426" width="24.42578125" style="2" customWidth="1"/>
    <col min="7427" max="7427" width="17.5703125" style="2" customWidth="1"/>
    <col min="7428" max="7429" width="17.7109375" style="2" customWidth="1"/>
    <col min="7430" max="7430" width="7.42578125" style="2" customWidth="1"/>
    <col min="7431" max="7431" width="6.28515625" style="2" customWidth="1"/>
    <col min="7432" max="7680" width="9.140625" style="2"/>
    <col min="7681" max="7681" width="4.5703125" style="2" customWidth="1"/>
    <col min="7682" max="7682" width="24.42578125" style="2" customWidth="1"/>
    <col min="7683" max="7683" width="17.5703125" style="2" customWidth="1"/>
    <col min="7684" max="7685" width="17.7109375" style="2" customWidth="1"/>
    <col min="7686" max="7686" width="7.42578125" style="2" customWidth="1"/>
    <col min="7687" max="7687" width="6.28515625" style="2" customWidth="1"/>
    <col min="7688" max="7936" width="9.140625" style="2"/>
    <col min="7937" max="7937" width="4.5703125" style="2" customWidth="1"/>
    <col min="7938" max="7938" width="24.42578125" style="2" customWidth="1"/>
    <col min="7939" max="7939" width="17.5703125" style="2" customWidth="1"/>
    <col min="7940" max="7941" width="17.7109375" style="2" customWidth="1"/>
    <col min="7942" max="7942" width="7.42578125" style="2" customWidth="1"/>
    <col min="7943" max="7943" width="6.28515625" style="2" customWidth="1"/>
    <col min="7944" max="8192" width="9.140625" style="2"/>
    <col min="8193" max="8193" width="4.5703125" style="2" customWidth="1"/>
    <col min="8194" max="8194" width="24.42578125" style="2" customWidth="1"/>
    <col min="8195" max="8195" width="17.5703125" style="2" customWidth="1"/>
    <col min="8196" max="8197" width="17.7109375" style="2" customWidth="1"/>
    <col min="8198" max="8198" width="7.42578125" style="2" customWidth="1"/>
    <col min="8199" max="8199" width="6.28515625" style="2" customWidth="1"/>
    <col min="8200" max="8448" width="9.140625" style="2"/>
    <col min="8449" max="8449" width="4.5703125" style="2" customWidth="1"/>
    <col min="8450" max="8450" width="24.42578125" style="2" customWidth="1"/>
    <col min="8451" max="8451" width="17.5703125" style="2" customWidth="1"/>
    <col min="8452" max="8453" width="17.7109375" style="2" customWidth="1"/>
    <col min="8454" max="8454" width="7.42578125" style="2" customWidth="1"/>
    <col min="8455" max="8455" width="6.28515625" style="2" customWidth="1"/>
    <col min="8456" max="8704" width="9.140625" style="2"/>
    <col min="8705" max="8705" width="4.5703125" style="2" customWidth="1"/>
    <col min="8706" max="8706" width="24.42578125" style="2" customWidth="1"/>
    <col min="8707" max="8707" width="17.5703125" style="2" customWidth="1"/>
    <col min="8708" max="8709" width="17.7109375" style="2" customWidth="1"/>
    <col min="8710" max="8710" width="7.42578125" style="2" customWidth="1"/>
    <col min="8711" max="8711" width="6.28515625" style="2" customWidth="1"/>
    <col min="8712" max="8960" width="9.140625" style="2"/>
    <col min="8961" max="8961" width="4.5703125" style="2" customWidth="1"/>
    <col min="8962" max="8962" width="24.42578125" style="2" customWidth="1"/>
    <col min="8963" max="8963" width="17.5703125" style="2" customWidth="1"/>
    <col min="8964" max="8965" width="17.7109375" style="2" customWidth="1"/>
    <col min="8966" max="8966" width="7.42578125" style="2" customWidth="1"/>
    <col min="8967" max="8967" width="6.28515625" style="2" customWidth="1"/>
    <col min="8968" max="9216" width="9.140625" style="2"/>
    <col min="9217" max="9217" width="4.5703125" style="2" customWidth="1"/>
    <col min="9218" max="9218" width="24.42578125" style="2" customWidth="1"/>
    <col min="9219" max="9219" width="17.5703125" style="2" customWidth="1"/>
    <col min="9220" max="9221" width="17.7109375" style="2" customWidth="1"/>
    <col min="9222" max="9222" width="7.42578125" style="2" customWidth="1"/>
    <col min="9223" max="9223" width="6.28515625" style="2" customWidth="1"/>
    <col min="9224" max="9472" width="9.140625" style="2"/>
    <col min="9473" max="9473" width="4.5703125" style="2" customWidth="1"/>
    <col min="9474" max="9474" width="24.42578125" style="2" customWidth="1"/>
    <col min="9475" max="9475" width="17.5703125" style="2" customWidth="1"/>
    <col min="9476" max="9477" width="17.7109375" style="2" customWidth="1"/>
    <col min="9478" max="9478" width="7.42578125" style="2" customWidth="1"/>
    <col min="9479" max="9479" width="6.28515625" style="2" customWidth="1"/>
    <col min="9480" max="9728" width="9.140625" style="2"/>
    <col min="9729" max="9729" width="4.5703125" style="2" customWidth="1"/>
    <col min="9730" max="9730" width="24.42578125" style="2" customWidth="1"/>
    <col min="9731" max="9731" width="17.5703125" style="2" customWidth="1"/>
    <col min="9732" max="9733" width="17.7109375" style="2" customWidth="1"/>
    <col min="9734" max="9734" width="7.42578125" style="2" customWidth="1"/>
    <col min="9735" max="9735" width="6.28515625" style="2" customWidth="1"/>
    <col min="9736" max="9984" width="9.140625" style="2"/>
    <col min="9985" max="9985" width="4.5703125" style="2" customWidth="1"/>
    <col min="9986" max="9986" width="24.42578125" style="2" customWidth="1"/>
    <col min="9987" max="9987" width="17.5703125" style="2" customWidth="1"/>
    <col min="9988" max="9989" width="17.7109375" style="2" customWidth="1"/>
    <col min="9990" max="9990" width="7.42578125" style="2" customWidth="1"/>
    <col min="9991" max="9991" width="6.28515625" style="2" customWidth="1"/>
    <col min="9992" max="10240" width="9.140625" style="2"/>
    <col min="10241" max="10241" width="4.5703125" style="2" customWidth="1"/>
    <col min="10242" max="10242" width="24.42578125" style="2" customWidth="1"/>
    <col min="10243" max="10243" width="17.5703125" style="2" customWidth="1"/>
    <col min="10244" max="10245" width="17.7109375" style="2" customWidth="1"/>
    <col min="10246" max="10246" width="7.42578125" style="2" customWidth="1"/>
    <col min="10247" max="10247" width="6.28515625" style="2" customWidth="1"/>
    <col min="10248" max="10496" width="9.140625" style="2"/>
    <col min="10497" max="10497" width="4.5703125" style="2" customWidth="1"/>
    <col min="10498" max="10498" width="24.42578125" style="2" customWidth="1"/>
    <col min="10499" max="10499" width="17.5703125" style="2" customWidth="1"/>
    <col min="10500" max="10501" width="17.7109375" style="2" customWidth="1"/>
    <col min="10502" max="10502" width="7.42578125" style="2" customWidth="1"/>
    <col min="10503" max="10503" width="6.28515625" style="2" customWidth="1"/>
    <col min="10504" max="10752" width="9.140625" style="2"/>
    <col min="10753" max="10753" width="4.5703125" style="2" customWidth="1"/>
    <col min="10754" max="10754" width="24.42578125" style="2" customWidth="1"/>
    <col min="10755" max="10755" width="17.5703125" style="2" customWidth="1"/>
    <col min="10756" max="10757" width="17.7109375" style="2" customWidth="1"/>
    <col min="10758" max="10758" width="7.42578125" style="2" customWidth="1"/>
    <col min="10759" max="10759" width="6.28515625" style="2" customWidth="1"/>
    <col min="10760" max="11008" width="9.140625" style="2"/>
    <col min="11009" max="11009" width="4.5703125" style="2" customWidth="1"/>
    <col min="11010" max="11010" width="24.42578125" style="2" customWidth="1"/>
    <col min="11011" max="11011" width="17.5703125" style="2" customWidth="1"/>
    <col min="11012" max="11013" width="17.7109375" style="2" customWidth="1"/>
    <col min="11014" max="11014" width="7.42578125" style="2" customWidth="1"/>
    <col min="11015" max="11015" width="6.28515625" style="2" customWidth="1"/>
    <col min="11016" max="11264" width="9.140625" style="2"/>
    <col min="11265" max="11265" width="4.5703125" style="2" customWidth="1"/>
    <col min="11266" max="11266" width="24.42578125" style="2" customWidth="1"/>
    <col min="11267" max="11267" width="17.5703125" style="2" customWidth="1"/>
    <col min="11268" max="11269" width="17.7109375" style="2" customWidth="1"/>
    <col min="11270" max="11270" width="7.42578125" style="2" customWidth="1"/>
    <col min="11271" max="11271" width="6.28515625" style="2" customWidth="1"/>
    <col min="11272" max="11520" width="9.140625" style="2"/>
    <col min="11521" max="11521" width="4.5703125" style="2" customWidth="1"/>
    <col min="11522" max="11522" width="24.42578125" style="2" customWidth="1"/>
    <col min="11523" max="11523" width="17.5703125" style="2" customWidth="1"/>
    <col min="11524" max="11525" width="17.7109375" style="2" customWidth="1"/>
    <col min="11526" max="11526" width="7.42578125" style="2" customWidth="1"/>
    <col min="11527" max="11527" width="6.28515625" style="2" customWidth="1"/>
    <col min="11528" max="11776" width="9.140625" style="2"/>
    <col min="11777" max="11777" width="4.5703125" style="2" customWidth="1"/>
    <col min="11778" max="11778" width="24.42578125" style="2" customWidth="1"/>
    <col min="11779" max="11779" width="17.5703125" style="2" customWidth="1"/>
    <col min="11780" max="11781" width="17.7109375" style="2" customWidth="1"/>
    <col min="11782" max="11782" width="7.42578125" style="2" customWidth="1"/>
    <col min="11783" max="11783" width="6.28515625" style="2" customWidth="1"/>
    <col min="11784" max="12032" width="9.140625" style="2"/>
    <col min="12033" max="12033" width="4.5703125" style="2" customWidth="1"/>
    <col min="12034" max="12034" width="24.42578125" style="2" customWidth="1"/>
    <col min="12035" max="12035" width="17.5703125" style="2" customWidth="1"/>
    <col min="12036" max="12037" width="17.7109375" style="2" customWidth="1"/>
    <col min="12038" max="12038" width="7.42578125" style="2" customWidth="1"/>
    <col min="12039" max="12039" width="6.28515625" style="2" customWidth="1"/>
    <col min="12040" max="12288" width="9.140625" style="2"/>
    <col min="12289" max="12289" width="4.5703125" style="2" customWidth="1"/>
    <col min="12290" max="12290" width="24.42578125" style="2" customWidth="1"/>
    <col min="12291" max="12291" width="17.5703125" style="2" customWidth="1"/>
    <col min="12292" max="12293" width="17.7109375" style="2" customWidth="1"/>
    <col min="12294" max="12294" width="7.42578125" style="2" customWidth="1"/>
    <col min="12295" max="12295" width="6.28515625" style="2" customWidth="1"/>
    <col min="12296" max="12544" width="9.140625" style="2"/>
    <col min="12545" max="12545" width="4.5703125" style="2" customWidth="1"/>
    <col min="12546" max="12546" width="24.42578125" style="2" customWidth="1"/>
    <col min="12547" max="12547" width="17.5703125" style="2" customWidth="1"/>
    <col min="12548" max="12549" width="17.7109375" style="2" customWidth="1"/>
    <col min="12550" max="12550" width="7.42578125" style="2" customWidth="1"/>
    <col min="12551" max="12551" width="6.28515625" style="2" customWidth="1"/>
    <col min="12552" max="12800" width="9.140625" style="2"/>
    <col min="12801" max="12801" width="4.5703125" style="2" customWidth="1"/>
    <col min="12802" max="12802" width="24.42578125" style="2" customWidth="1"/>
    <col min="12803" max="12803" width="17.5703125" style="2" customWidth="1"/>
    <col min="12804" max="12805" width="17.7109375" style="2" customWidth="1"/>
    <col min="12806" max="12806" width="7.42578125" style="2" customWidth="1"/>
    <col min="12807" max="12807" width="6.28515625" style="2" customWidth="1"/>
    <col min="12808" max="13056" width="9.140625" style="2"/>
    <col min="13057" max="13057" width="4.5703125" style="2" customWidth="1"/>
    <col min="13058" max="13058" width="24.42578125" style="2" customWidth="1"/>
    <col min="13059" max="13059" width="17.5703125" style="2" customWidth="1"/>
    <col min="13060" max="13061" width="17.7109375" style="2" customWidth="1"/>
    <col min="13062" max="13062" width="7.42578125" style="2" customWidth="1"/>
    <col min="13063" max="13063" width="6.28515625" style="2" customWidth="1"/>
    <col min="13064" max="13312" width="9.140625" style="2"/>
    <col min="13313" max="13313" width="4.5703125" style="2" customWidth="1"/>
    <col min="13314" max="13314" width="24.42578125" style="2" customWidth="1"/>
    <col min="13315" max="13315" width="17.5703125" style="2" customWidth="1"/>
    <col min="13316" max="13317" width="17.7109375" style="2" customWidth="1"/>
    <col min="13318" max="13318" width="7.42578125" style="2" customWidth="1"/>
    <col min="13319" max="13319" width="6.28515625" style="2" customWidth="1"/>
    <col min="13320" max="13568" width="9.140625" style="2"/>
    <col min="13569" max="13569" width="4.5703125" style="2" customWidth="1"/>
    <col min="13570" max="13570" width="24.42578125" style="2" customWidth="1"/>
    <col min="13571" max="13571" width="17.5703125" style="2" customWidth="1"/>
    <col min="13572" max="13573" width="17.7109375" style="2" customWidth="1"/>
    <col min="13574" max="13574" width="7.42578125" style="2" customWidth="1"/>
    <col min="13575" max="13575" width="6.28515625" style="2" customWidth="1"/>
    <col min="13576" max="13824" width="9.140625" style="2"/>
    <col min="13825" max="13825" width="4.5703125" style="2" customWidth="1"/>
    <col min="13826" max="13826" width="24.42578125" style="2" customWidth="1"/>
    <col min="13827" max="13827" width="17.5703125" style="2" customWidth="1"/>
    <col min="13828" max="13829" width="17.7109375" style="2" customWidth="1"/>
    <col min="13830" max="13830" width="7.42578125" style="2" customWidth="1"/>
    <col min="13831" max="13831" width="6.28515625" style="2" customWidth="1"/>
    <col min="13832" max="14080" width="9.140625" style="2"/>
    <col min="14081" max="14081" width="4.5703125" style="2" customWidth="1"/>
    <col min="14082" max="14082" width="24.42578125" style="2" customWidth="1"/>
    <col min="14083" max="14083" width="17.5703125" style="2" customWidth="1"/>
    <col min="14084" max="14085" width="17.7109375" style="2" customWidth="1"/>
    <col min="14086" max="14086" width="7.42578125" style="2" customWidth="1"/>
    <col min="14087" max="14087" width="6.28515625" style="2" customWidth="1"/>
    <col min="14088" max="14336" width="9.140625" style="2"/>
    <col min="14337" max="14337" width="4.5703125" style="2" customWidth="1"/>
    <col min="14338" max="14338" width="24.42578125" style="2" customWidth="1"/>
    <col min="14339" max="14339" width="17.5703125" style="2" customWidth="1"/>
    <col min="14340" max="14341" width="17.7109375" style="2" customWidth="1"/>
    <col min="14342" max="14342" width="7.42578125" style="2" customWidth="1"/>
    <col min="14343" max="14343" width="6.28515625" style="2" customWidth="1"/>
    <col min="14344" max="14592" width="9.140625" style="2"/>
    <col min="14593" max="14593" width="4.5703125" style="2" customWidth="1"/>
    <col min="14594" max="14594" width="24.42578125" style="2" customWidth="1"/>
    <col min="14595" max="14595" width="17.5703125" style="2" customWidth="1"/>
    <col min="14596" max="14597" width="17.7109375" style="2" customWidth="1"/>
    <col min="14598" max="14598" width="7.42578125" style="2" customWidth="1"/>
    <col min="14599" max="14599" width="6.28515625" style="2" customWidth="1"/>
    <col min="14600" max="14848" width="9.140625" style="2"/>
    <col min="14849" max="14849" width="4.5703125" style="2" customWidth="1"/>
    <col min="14850" max="14850" width="24.42578125" style="2" customWidth="1"/>
    <col min="14851" max="14851" width="17.5703125" style="2" customWidth="1"/>
    <col min="14852" max="14853" width="17.7109375" style="2" customWidth="1"/>
    <col min="14854" max="14854" width="7.42578125" style="2" customWidth="1"/>
    <col min="14855" max="14855" width="6.28515625" style="2" customWidth="1"/>
    <col min="14856" max="15104" width="9.140625" style="2"/>
    <col min="15105" max="15105" width="4.5703125" style="2" customWidth="1"/>
    <col min="15106" max="15106" width="24.42578125" style="2" customWidth="1"/>
    <col min="15107" max="15107" width="17.5703125" style="2" customWidth="1"/>
    <col min="15108" max="15109" width="17.7109375" style="2" customWidth="1"/>
    <col min="15110" max="15110" width="7.42578125" style="2" customWidth="1"/>
    <col min="15111" max="15111" width="6.28515625" style="2" customWidth="1"/>
    <col min="15112" max="15360" width="9.140625" style="2"/>
    <col min="15361" max="15361" width="4.5703125" style="2" customWidth="1"/>
    <col min="15362" max="15362" width="24.42578125" style="2" customWidth="1"/>
    <col min="15363" max="15363" width="17.5703125" style="2" customWidth="1"/>
    <col min="15364" max="15365" width="17.7109375" style="2" customWidth="1"/>
    <col min="15366" max="15366" width="7.42578125" style="2" customWidth="1"/>
    <col min="15367" max="15367" width="6.28515625" style="2" customWidth="1"/>
    <col min="15368" max="15616" width="9.140625" style="2"/>
    <col min="15617" max="15617" width="4.5703125" style="2" customWidth="1"/>
    <col min="15618" max="15618" width="24.42578125" style="2" customWidth="1"/>
    <col min="15619" max="15619" width="17.5703125" style="2" customWidth="1"/>
    <col min="15620" max="15621" width="17.7109375" style="2" customWidth="1"/>
    <col min="15622" max="15622" width="7.42578125" style="2" customWidth="1"/>
    <col min="15623" max="15623" width="6.28515625" style="2" customWidth="1"/>
    <col min="15624" max="15872" width="9.140625" style="2"/>
    <col min="15873" max="15873" width="4.5703125" style="2" customWidth="1"/>
    <col min="15874" max="15874" width="24.42578125" style="2" customWidth="1"/>
    <col min="15875" max="15875" width="17.5703125" style="2" customWidth="1"/>
    <col min="15876" max="15877" width="17.7109375" style="2" customWidth="1"/>
    <col min="15878" max="15878" width="7.42578125" style="2" customWidth="1"/>
    <col min="15879" max="15879" width="6.28515625" style="2" customWidth="1"/>
    <col min="15880" max="16128" width="9.140625" style="2"/>
    <col min="16129" max="16129" width="4.5703125" style="2" customWidth="1"/>
    <col min="16130" max="16130" width="24.42578125" style="2" customWidth="1"/>
    <col min="16131" max="16131" width="17.5703125" style="2" customWidth="1"/>
    <col min="16132" max="16133" width="17.7109375" style="2" customWidth="1"/>
    <col min="16134" max="16134" width="7.42578125" style="2" customWidth="1"/>
    <col min="16135" max="16135" width="6.28515625" style="2" customWidth="1"/>
    <col min="16136" max="16384" width="9.140625" style="2"/>
  </cols>
  <sheetData>
    <row r="1" spans="1:8" s="21" customFormat="1" ht="22.9" customHeight="1" x14ac:dyDescent="0.25">
      <c r="A1" s="94" t="s">
        <v>286</v>
      </c>
      <c r="B1" s="94"/>
      <c r="C1" s="94"/>
      <c r="F1" s="46"/>
      <c r="G1" s="46"/>
      <c r="H1" s="22"/>
    </row>
    <row r="2" spans="1:8" s="21" customFormat="1" ht="22.9" customHeight="1" x14ac:dyDescent="0.25">
      <c r="F2" s="46"/>
      <c r="G2" s="46"/>
      <c r="H2" s="22"/>
    </row>
    <row r="4" spans="1:8" ht="15" customHeight="1" x14ac:dyDescent="0.25">
      <c r="A4" s="101" t="s">
        <v>238</v>
      </c>
      <c r="B4" s="101"/>
      <c r="C4" s="101"/>
      <c r="D4" s="101"/>
      <c r="E4" s="101"/>
      <c r="F4" s="101"/>
      <c r="G4" s="101"/>
    </row>
    <row r="5" spans="1:8" ht="1.5" customHeight="1" x14ac:dyDescent="0.25"/>
    <row r="6" spans="1:8" ht="15" customHeight="1" x14ac:dyDescent="0.25">
      <c r="A6" s="102" t="s">
        <v>200</v>
      </c>
      <c r="B6" s="102"/>
      <c r="C6" s="102"/>
      <c r="D6" s="102"/>
      <c r="E6" s="102"/>
      <c r="F6" s="102"/>
      <c r="G6" s="102"/>
    </row>
    <row r="7" spans="1:8" ht="11.25" customHeight="1" x14ac:dyDescent="0.25"/>
    <row r="8" spans="1:8" ht="37.15" customHeight="1" x14ac:dyDescent="0.25">
      <c r="A8" s="100" t="s">
        <v>3</v>
      </c>
      <c r="B8" s="100"/>
      <c r="C8" s="3" t="s">
        <v>201</v>
      </c>
      <c r="D8" s="3" t="s">
        <v>294</v>
      </c>
      <c r="E8" s="3" t="s">
        <v>202</v>
      </c>
      <c r="F8" s="12" t="s">
        <v>203</v>
      </c>
      <c r="G8" s="12" t="s">
        <v>7</v>
      </c>
    </row>
    <row r="9" spans="1:8" ht="11.25" customHeight="1" x14ac:dyDescent="0.25">
      <c r="A9" s="98">
        <v>1</v>
      </c>
      <c r="B9" s="98"/>
      <c r="C9" s="23">
        <v>2</v>
      </c>
      <c r="D9" s="23">
        <v>3</v>
      </c>
      <c r="E9" s="23">
        <v>4</v>
      </c>
      <c r="F9" s="48">
        <v>5</v>
      </c>
      <c r="G9" s="48">
        <v>6</v>
      </c>
    </row>
    <row r="10" spans="1:8" x14ac:dyDescent="0.25">
      <c r="A10" s="24"/>
      <c r="B10" s="25" t="s">
        <v>84</v>
      </c>
      <c r="C10" s="26"/>
      <c r="D10" s="26"/>
      <c r="E10" s="26"/>
      <c r="F10" s="49"/>
      <c r="G10" s="49"/>
    </row>
    <row r="11" spans="1:8" ht="25.5" customHeight="1" x14ac:dyDescent="0.25">
      <c r="A11" s="27"/>
      <c r="B11" s="28"/>
      <c r="C11" s="29"/>
      <c r="D11" s="29"/>
      <c r="E11" s="29"/>
      <c r="F11" s="50"/>
      <c r="G11" s="50"/>
    </row>
    <row r="12" spans="1:8" ht="25.5" customHeight="1" x14ac:dyDescent="0.25">
      <c r="A12" s="30"/>
      <c r="B12" s="31"/>
      <c r="C12" s="32"/>
      <c r="D12" s="32"/>
      <c r="E12" s="32"/>
      <c r="F12" s="50"/>
      <c r="G12" s="50"/>
    </row>
    <row r="15" spans="1:8" s="16" customFormat="1" x14ac:dyDescent="0.25">
      <c r="A15" s="16" t="s">
        <v>287</v>
      </c>
      <c r="C15" s="16" t="s">
        <v>200</v>
      </c>
      <c r="F15" s="17"/>
      <c r="G15" s="17"/>
      <c r="H15" s="17"/>
    </row>
    <row r="16" spans="1:8" s="16" customFormat="1" x14ac:dyDescent="0.25">
      <c r="F16" s="17"/>
      <c r="G16" s="17"/>
      <c r="H16" s="17"/>
    </row>
    <row r="17" spans="1:8" s="16" customFormat="1" x14ac:dyDescent="0.25">
      <c r="A17" s="16" t="s">
        <v>288</v>
      </c>
      <c r="E17" s="16" t="s">
        <v>290</v>
      </c>
      <c r="F17" s="17"/>
      <c r="G17" s="17"/>
      <c r="H17" s="17"/>
    </row>
    <row r="18" spans="1:8" s="16" customFormat="1" x14ac:dyDescent="0.25">
      <c r="A18" s="16" t="s">
        <v>289</v>
      </c>
      <c r="E18" s="16" t="s">
        <v>291</v>
      </c>
      <c r="F18" s="17"/>
      <c r="G18" s="17"/>
      <c r="H18" s="17"/>
    </row>
    <row r="19" spans="1:8" s="16" customFormat="1" x14ac:dyDescent="0.25">
      <c r="F19" s="17"/>
      <c r="G19" s="17"/>
      <c r="H19" s="17"/>
    </row>
  </sheetData>
  <mergeCells count="5">
    <mergeCell ref="A4:G4"/>
    <mergeCell ref="A6:G6"/>
    <mergeCell ref="A8:B8"/>
    <mergeCell ref="A9:B9"/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6E167-B5CE-4D93-BDFA-1E47672027CD}">
  <dimension ref="A1:K257"/>
  <sheetViews>
    <sheetView tabSelected="1" zoomScaleNormal="100" workbookViewId="0">
      <selection activeCell="B1" sqref="B1"/>
    </sheetView>
  </sheetViews>
  <sheetFormatPr defaultRowHeight="15" x14ac:dyDescent="0.25"/>
  <cols>
    <col min="1" max="1" width="0.28515625" style="2" customWidth="1"/>
    <col min="2" max="2" width="16.5703125" style="2" customWidth="1"/>
    <col min="3" max="3" width="32.7109375" style="2" customWidth="1"/>
    <col min="4" max="4" width="12.140625" style="2" customWidth="1"/>
    <col min="5" max="5" width="12" style="2" customWidth="1"/>
    <col min="6" max="6" width="12.140625" style="2" customWidth="1"/>
    <col min="7" max="7" width="6" style="11" customWidth="1"/>
    <col min="8" max="8" width="5.28515625" style="11" customWidth="1"/>
    <col min="9" max="9" width="0.28515625" style="2" customWidth="1"/>
    <col min="10" max="258" width="9.140625" style="2"/>
    <col min="259" max="259" width="0.28515625" style="2" customWidth="1"/>
    <col min="260" max="260" width="19.7109375" style="2" customWidth="1"/>
    <col min="261" max="261" width="35.140625" style="2" customWidth="1"/>
    <col min="262" max="262" width="15.85546875" style="2" customWidth="1"/>
    <col min="263" max="263" width="16" style="2" customWidth="1"/>
    <col min="264" max="264" width="7.42578125" style="2" customWidth="1"/>
    <col min="265" max="265" width="0.28515625" style="2" customWidth="1"/>
    <col min="266" max="514" width="9.140625" style="2"/>
    <col min="515" max="515" width="0.28515625" style="2" customWidth="1"/>
    <col min="516" max="516" width="19.7109375" style="2" customWidth="1"/>
    <col min="517" max="517" width="35.140625" style="2" customWidth="1"/>
    <col min="518" max="518" width="15.85546875" style="2" customWidth="1"/>
    <col min="519" max="519" width="16" style="2" customWidth="1"/>
    <col min="520" max="520" width="7.42578125" style="2" customWidth="1"/>
    <col min="521" max="521" width="0.28515625" style="2" customWidth="1"/>
    <col min="522" max="770" width="9.140625" style="2"/>
    <col min="771" max="771" width="0.28515625" style="2" customWidth="1"/>
    <col min="772" max="772" width="19.7109375" style="2" customWidth="1"/>
    <col min="773" max="773" width="35.140625" style="2" customWidth="1"/>
    <col min="774" max="774" width="15.85546875" style="2" customWidth="1"/>
    <col min="775" max="775" width="16" style="2" customWidth="1"/>
    <col min="776" max="776" width="7.42578125" style="2" customWidth="1"/>
    <col min="777" max="777" width="0.28515625" style="2" customWidth="1"/>
    <col min="778" max="1026" width="9.140625" style="2"/>
    <col min="1027" max="1027" width="0.28515625" style="2" customWidth="1"/>
    <col min="1028" max="1028" width="19.7109375" style="2" customWidth="1"/>
    <col min="1029" max="1029" width="35.140625" style="2" customWidth="1"/>
    <col min="1030" max="1030" width="15.85546875" style="2" customWidth="1"/>
    <col min="1031" max="1031" width="16" style="2" customWidth="1"/>
    <col min="1032" max="1032" width="7.42578125" style="2" customWidth="1"/>
    <col min="1033" max="1033" width="0.28515625" style="2" customWidth="1"/>
    <col min="1034" max="1282" width="9.140625" style="2"/>
    <col min="1283" max="1283" width="0.28515625" style="2" customWidth="1"/>
    <col min="1284" max="1284" width="19.7109375" style="2" customWidth="1"/>
    <col min="1285" max="1285" width="35.140625" style="2" customWidth="1"/>
    <col min="1286" max="1286" width="15.85546875" style="2" customWidth="1"/>
    <col min="1287" max="1287" width="16" style="2" customWidth="1"/>
    <col min="1288" max="1288" width="7.42578125" style="2" customWidth="1"/>
    <col min="1289" max="1289" width="0.28515625" style="2" customWidth="1"/>
    <col min="1290" max="1538" width="9.140625" style="2"/>
    <col min="1539" max="1539" width="0.28515625" style="2" customWidth="1"/>
    <col min="1540" max="1540" width="19.7109375" style="2" customWidth="1"/>
    <col min="1541" max="1541" width="35.140625" style="2" customWidth="1"/>
    <col min="1542" max="1542" width="15.85546875" style="2" customWidth="1"/>
    <col min="1543" max="1543" width="16" style="2" customWidth="1"/>
    <col min="1544" max="1544" width="7.42578125" style="2" customWidth="1"/>
    <col min="1545" max="1545" width="0.28515625" style="2" customWidth="1"/>
    <col min="1546" max="1794" width="9.140625" style="2"/>
    <col min="1795" max="1795" width="0.28515625" style="2" customWidth="1"/>
    <col min="1796" max="1796" width="19.7109375" style="2" customWidth="1"/>
    <col min="1797" max="1797" width="35.140625" style="2" customWidth="1"/>
    <col min="1798" max="1798" width="15.85546875" style="2" customWidth="1"/>
    <col min="1799" max="1799" width="16" style="2" customWidth="1"/>
    <col min="1800" max="1800" width="7.42578125" style="2" customWidth="1"/>
    <col min="1801" max="1801" width="0.28515625" style="2" customWidth="1"/>
    <col min="1802" max="2050" width="9.140625" style="2"/>
    <col min="2051" max="2051" width="0.28515625" style="2" customWidth="1"/>
    <col min="2052" max="2052" width="19.7109375" style="2" customWidth="1"/>
    <col min="2053" max="2053" width="35.140625" style="2" customWidth="1"/>
    <col min="2054" max="2054" width="15.85546875" style="2" customWidth="1"/>
    <col min="2055" max="2055" width="16" style="2" customWidth="1"/>
    <col min="2056" max="2056" width="7.42578125" style="2" customWidth="1"/>
    <col min="2057" max="2057" width="0.28515625" style="2" customWidth="1"/>
    <col min="2058" max="2306" width="9.140625" style="2"/>
    <col min="2307" max="2307" width="0.28515625" style="2" customWidth="1"/>
    <col min="2308" max="2308" width="19.7109375" style="2" customWidth="1"/>
    <col min="2309" max="2309" width="35.140625" style="2" customWidth="1"/>
    <col min="2310" max="2310" width="15.85546875" style="2" customWidth="1"/>
    <col min="2311" max="2311" width="16" style="2" customWidth="1"/>
    <col min="2312" max="2312" width="7.42578125" style="2" customWidth="1"/>
    <col min="2313" max="2313" width="0.28515625" style="2" customWidth="1"/>
    <col min="2314" max="2562" width="9.140625" style="2"/>
    <col min="2563" max="2563" width="0.28515625" style="2" customWidth="1"/>
    <col min="2564" max="2564" width="19.7109375" style="2" customWidth="1"/>
    <col min="2565" max="2565" width="35.140625" style="2" customWidth="1"/>
    <col min="2566" max="2566" width="15.85546875" style="2" customWidth="1"/>
    <col min="2567" max="2567" width="16" style="2" customWidth="1"/>
    <col min="2568" max="2568" width="7.42578125" style="2" customWidth="1"/>
    <col min="2569" max="2569" width="0.28515625" style="2" customWidth="1"/>
    <col min="2570" max="2818" width="9.140625" style="2"/>
    <col min="2819" max="2819" width="0.28515625" style="2" customWidth="1"/>
    <col min="2820" max="2820" width="19.7109375" style="2" customWidth="1"/>
    <col min="2821" max="2821" width="35.140625" style="2" customWidth="1"/>
    <col min="2822" max="2822" width="15.85546875" style="2" customWidth="1"/>
    <col min="2823" max="2823" width="16" style="2" customWidth="1"/>
    <col min="2824" max="2824" width="7.42578125" style="2" customWidth="1"/>
    <col min="2825" max="2825" width="0.28515625" style="2" customWidth="1"/>
    <col min="2826" max="3074" width="9.140625" style="2"/>
    <col min="3075" max="3075" width="0.28515625" style="2" customWidth="1"/>
    <col min="3076" max="3076" width="19.7109375" style="2" customWidth="1"/>
    <col min="3077" max="3077" width="35.140625" style="2" customWidth="1"/>
    <col min="3078" max="3078" width="15.85546875" style="2" customWidth="1"/>
    <col min="3079" max="3079" width="16" style="2" customWidth="1"/>
    <col min="3080" max="3080" width="7.42578125" style="2" customWidth="1"/>
    <col min="3081" max="3081" width="0.28515625" style="2" customWidth="1"/>
    <col min="3082" max="3330" width="9.140625" style="2"/>
    <col min="3331" max="3331" width="0.28515625" style="2" customWidth="1"/>
    <col min="3332" max="3332" width="19.7109375" style="2" customWidth="1"/>
    <col min="3333" max="3333" width="35.140625" style="2" customWidth="1"/>
    <col min="3334" max="3334" width="15.85546875" style="2" customWidth="1"/>
    <col min="3335" max="3335" width="16" style="2" customWidth="1"/>
    <col min="3336" max="3336" width="7.42578125" style="2" customWidth="1"/>
    <col min="3337" max="3337" width="0.28515625" style="2" customWidth="1"/>
    <col min="3338" max="3586" width="9.140625" style="2"/>
    <col min="3587" max="3587" width="0.28515625" style="2" customWidth="1"/>
    <col min="3588" max="3588" width="19.7109375" style="2" customWidth="1"/>
    <col min="3589" max="3589" width="35.140625" style="2" customWidth="1"/>
    <col min="3590" max="3590" width="15.85546875" style="2" customWidth="1"/>
    <col min="3591" max="3591" width="16" style="2" customWidth="1"/>
    <col min="3592" max="3592" width="7.42578125" style="2" customWidth="1"/>
    <col min="3593" max="3593" width="0.28515625" style="2" customWidth="1"/>
    <col min="3594" max="3842" width="9.140625" style="2"/>
    <col min="3843" max="3843" width="0.28515625" style="2" customWidth="1"/>
    <col min="3844" max="3844" width="19.7109375" style="2" customWidth="1"/>
    <col min="3845" max="3845" width="35.140625" style="2" customWidth="1"/>
    <col min="3846" max="3846" width="15.85546875" style="2" customWidth="1"/>
    <col min="3847" max="3847" width="16" style="2" customWidth="1"/>
    <col min="3848" max="3848" width="7.42578125" style="2" customWidth="1"/>
    <col min="3849" max="3849" width="0.28515625" style="2" customWidth="1"/>
    <col min="3850" max="4098" width="9.140625" style="2"/>
    <col min="4099" max="4099" width="0.28515625" style="2" customWidth="1"/>
    <col min="4100" max="4100" width="19.7109375" style="2" customWidth="1"/>
    <col min="4101" max="4101" width="35.140625" style="2" customWidth="1"/>
    <col min="4102" max="4102" width="15.85546875" style="2" customWidth="1"/>
    <col min="4103" max="4103" width="16" style="2" customWidth="1"/>
    <col min="4104" max="4104" width="7.42578125" style="2" customWidth="1"/>
    <col min="4105" max="4105" width="0.28515625" style="2" customWidth="1"/>
    <col min="4106" max="4354" width="9.140625" style="2"/>
    <col min="4355" max="4355" width="0.28515625" style="2" customWidth="1"/>
    <col min="4356" max="4356" width="19.7109375" style="2" customWidth="1"/>
    <col min="4357" max="4357" width="35.140625" style="2" customWidth="1"/>
    <col min="4358" max="4358" width="15.85546875" style="2" customWidth="1"/>
    <col min="4359" max="4359" width="16" style="2" customWidth="1"/>
    <col min="4360" max="4360" width="7.42578125" style="2" customWidth="1"/>
    <col min="4361" max="4361" width="0.28515625" style="2" customWidth="1"/>
    <col min="4362" max="4610" width="9.140625" style="2"/>
    <col min="4611" max="4611" width="0.28515625" style="2" customWidth="1"/>
    <col min="4612" max="4612" width="19.7109375" style="2" customWidth="1"/>
    <col min="4613" max="4613" width="35.140625" style="2" customWidth="1"/>
    <col min="4614" max="4614" width="15.85546875" style="2" customWidth="1"/>
    <col min="4615" max="4615" width="16" style="2" customWidth="1"/>
    <col min="4616" max="4616" width="7.42578125" style="2" customWidth="1"/>
    <col min="4617" max="4617" width="0.28515625" style="2" customWidth="1"/>
    <col min="4618" max="4866" width="9.140625" style="2"/>
    <col min="4867" max="4867" width="0.28515625" style="2" customWidth="1"/>
    <col min="4868" max="4868" width="19.7109375" style="2" customWidth="1"/>
    <col min="4869" max="4869" width="35.140625" style="2" customWidth="1"/>
    <col min="4870" max="4870" width="15.85546875" style="2" customWidth="1"/>
    <col min="4871" max="4871" width="16" style="2" customWidth="1"/>
    <col min="4872" max="4872" width="7.42578125" style="2" customWidth="1"/>
    <col min="4873" max="4873" width="0.28515625" style="2" customWidth="1"/>
    <col min="4874" max="5122" width="9.140625" style="2"/>
    <col min="5123" max="5123" width="0.28515625" style="2" customWidth="1"/>
    <col min="5124" max="5124" width="19.7109375" style="2" customWidth="1"/>
    <col min="5125" max="5125" width="35.140625" style="2" customWidth="1"/>
    <col min="5126" max="5126" width="15.85546875" style="2" customWidth="1"/>
    <col min="5127" max="5127" width="16" style="2" customWidth="1"/>
    <col min="5128" max="5128" width="7.42578125" style="2" customWidth="1"/>
    <col min="5129" max="5129" width="0.28515625" style="2" customWidth="1"/>
    <col min="5130" max="5378" width="9.140625" style="2"/>
    <col min="5379" max="5379" width="0.28515625" style="2" customWidth="1"/>
    <col min="5380" max="5380" width="19.7109375" style="2" customWidth="1"/>
    <col min="5381" max="5381" width="35.140625" style="2" customWidth="1"/>
    <col min="5382" max="5382" width="15.85546875" style="2" customWidth="1"/>
    <col min="5383" max="5383" width="16" style="2" customWidth="1"/>
    <col min="5384" max="5384" width="7.42578125" style="2" customWidth="1"/>
    <col min="5385" max="5385" width="0.28515625" style="2" customWidth="1"/>
    <col min="5386" max="5634" width="9.140625" style="2"/>
    <col min="5635" max="5635" width="0.28515625" style="2" customWidth="1"/>
    <col min="5636" max="5636" width="19.7109375" style="2" customWidth="1"/>
    <col min="5637" max="5637" width="35.140625" style="2" customWidth="1"/>
    <col min="5638" max="5638" width="15.85546875" style="2" customWidth="1"/>
    <col min="5639" max="5639" width="16" style="2" customWidth="1"/>
    <col min="5640" max="5640" width="7.42578125" style="2" customWidth="1"/>
    <col min="5641" max="5641" width="0.28515625" style="2" customWidth="1"/>
    <col min="5642" max="5890" width="9.140625" style="2"/>
    <col min="5891" max="5891" width="0.28515625" style="2" customWidth="1"/>
    <col min="5892" max="5892" width="19.7109375" style="2" customWidth="1"/>
    <col min="5893" max="5893" width="35.140625" style="2" customWidth="1"/>
    <col min="5894" max="5894" width="15.85546875" style="2" customWidth="1"/>
    <col min="5895" max="5895" width="16" style="2" customWidth="1"/>
    <col min="5896" max="5896" width="7.42578125" style="2" customWidth="1"/>
    <col min="5897" max="5897" width="0.28515625" style="2" customWidth="1"/>
    <col min="5898" max="6146" width="9.140625" style="2"/>
    <col min="6147" max="6147" width="0.28515625" style="2" customWidth="1"/>
    <col min="6148" max="6148" width="19.7109375" style="2" customWidth="1"/>
    <col min="6149" max="6149" width="35.140625" style="2" customWidth="1"/>
    <col min="6150" max="6150" width="15.85546875" style="2" customWidth="1"/>
    <col min="6151" max="6151" width="16" style="2" customWidth="1"/>
    <col min="6152" max="6152" width="7.42578125" style="2" customWidth="1"/>
    <col min="6153" max="6153" width="0.28515625" style="2" customWidth="1"/>
    <col min="6154" max="6402" width="9.140625" style="2"/>
    <col min="6403" max="6403" width="0.28515625" style="2" customWidth="1"/>
    <col min="6404" max="6404" width="19.7109375" style="2" customWidth="1"/>
    <col min="6405" max="6405" width="35.140625" style="2" customWidth="1"/>
    <col min="6406" max="6406" width="15.85546875" style="2" customWidth="1"/>
    <col min="6407" max="6407" width="16" style="2" customWidth="1"/>
    <col min="6408" max="6408" width="7.42578125" style="2" customWidth="1"/>
    <col min="6409" max="6409" width="0.28515625" style="2" customWidth="1"/>
    <col min="6410" max="6658" width="9.140625" style="2"/>
    <col min="6659" max="6659" width="0.28515625" style="2" customWidth="1"/>
    <col min="6660" max="6660" width="19.7109375" style="2" customWidth="1"/>
    <col min="6661" max="6661" width="35.140625" style="2" customWidth="1"/>
    <col min="6662" max="6662" width="15.85546875" style="2" customWidth="1"/>
    <col min="6663" max="6663" width="16" style="2" customWidth="1"/>
    <col min="6664" max="6664" width="7.42578125" style="2" customWidth="1"/>
    <col min="6665" max="6665" width="0.28515625" style="2" customWidth="1"/>
    <col min="6666" max="6914" width="9.140625" style="2"/>
    <col min="6915" max="6915" width="0.28515625" style="2" customWidth="1"/>
    <col min="6916" max="6916" width="19.7109375" style="2" customWidth="1"/>
    <col min="6917" max="6917" width="35.140625" style="2" customWidth="1"/>
    <col min="6918" max="6918" width="15.85546875" style="2" customWidth="1"/>
    <col min="6919" max="6919" width="16" style="2" customWidth="1"/>
    <col min="6920" max="6920" width="7.42578125" style="2" customWidth="1"/>
    <col min="6921" max="6921" width="0.28515625" style="2" customWidth="1"/>
    <col min="6922" max="7170" width="9.140625" style="2"/>
    <col min="7171" max="7171" width="0.28515625" style="2" customWidth="1"/>
    <col min="7172" max="7172" width="19.7109375" style="2" customWidth="1"/>
    <col min="7173" max="7173" width="35.140625" style="2" customWidth="1"/>
    <col min="7174" max="7174" width="15.85546875" style="2" customWidth="1"/>
    <col min="7175" max="7175" width="16" style="2" customWidth="1"/>
    <col min="7176" max="7176" width="7.42578125" style="2" customWidth="1"/>
    <col min="7177" max="7177" width="0.28515625" style="2" customWidth="1"/>
    <col min="7178" max="7426" width="9.140625" style="2"/>
    <col min="7427" max="7427" width="0.28515625" style="2" customWidth="1"/>
    <col min="7428" max="7428" width="19.7109375" style="2" customWidth="1"/>
    <col min="7429" max="7429" width="35.140625" style="2" customWidth="1"/>
    <col min="7430" max="7430" width="15.85546875" style="2" customWidth="1"/>
    <col min="7431" max="7431" width="16" style="2" customWidth="1"/>
    <col min="7432" max="7432" width="7.42578125" style="2" customWidth="1"/>
    <col min="7433" max="7433" width="0.28515625" style="2" customWidth="1"/>
    <col min="7434" max="7682" width="9.140625" style="2"/>
    <col min="7683" max="7683" width="0.28515625" style="2" customWidth="1"/>
    <col min="7684" max="7684" width="19.7109375" style="2" customWidth="1"/>
    <col min="7685" max="7685" width="35.140625" style="2" customWidth="1"/>
    <col min="7686" max="7686" width="15.85546875" style="2" customWidth="1"/>
    <col min="7687" max="7687" width="16" style="2" customWidth="1"/>
    <col min="7688" max="7688" width="7.42578125" style="2" customWidth="1"/>
    <col min="7689" max="7689" width="0.28515625" style="2" customWidth="1"/>
    <col min="7690" max="7938" width="9.140625" style="2"/>
    <col min="7939" max="7939" width="0.28515625" style="2" customWidth="1"/>
    <col min="7940" max="7940" width="19.7109375" style="2" customWidth="1"/>
    <col min="7941" max="7941" width="35.140625" style="2" customWidth="1"/>
    <col min="7942" max="7942" width="15.85546875" style="2" customWidth="1"/>
    <col min="7943" max="7943" width="16" style="2" customWidth="1"/>
    <col min="7944" max="7944" width="7.42578125" style="2" customWidth="1"/>
    <col min="7945" max="7945" width="0.28515625" style="2" customWidth="1"/>
    <col min="7946" max="8194" width="9.140625" style="2"/>
    <col min="8195" max="8195" width="0.28515625" style="2" customWidth="1"/>
    <col min="8196" max="8196" width="19.7109375" style="2" customWidth="1"/>
    <col min="8197" max="8197" width="35.140625" style="2" customWidth="1"/>
    <col min="8198" max="8198" width="15.85546875" style="2" customWidth="1"/>
    <col min="8199" max="8199" width="16" style="2" customWidth="1"/>
    <col min="8200" max="8200" width="7.42578125" style="2" customWidth="1"/>
    <col min="8201" max="8201" width="0.28515625" style="2" customWidth="1"/>
    <col min="8202" max="8450" width="9.140625" style="2"/>
    <col min="8451" max="8451" width="0.28515625" style="2" customWidth="1"/>
    <col min="8452" max="8452" width="19.7109375" style="2" customWidth="1"/>
    <col min="8453" max="8453" width="35.140625" style="2" customWidth="1"/>
    <col min="8454" max="8454" width="15.85546875" style="2" customWidth="1"/>
    <col min="8455" max="8455" width="16" style="2" customWidth="1"/>
    <col min="8456" max="8456" width="7.42578125" style="2" customWidth="1"/>
    <col min="8457" max="8457" width="0.28515625" style="2" customWidth="1"/>
    <col min="8458" max="8706" width="9.140625" style="2"/>
    <col min="8707" max="8707" width="0.28515625" style="2" customWidth="1"/>
    <col min="8708" max="8708" width="19.7109375" style="2" customWidth="1"/>
    <col min="8709" max="8709" width="35.140625" style="2" customWidth="1"/>
    <col min="8710" max="8710" width="15.85546875" style="2" customWidth="1"/>
    <col min="8711" max="8711" width="16" style="2" customWidth="1"/>
    <col min="8712" max="8712" width="7.42578125" style="2" customWidth="1"/>
    <col min="8713" max="8713" width="0.28515625" style="2" customWidth="1"/>
    <col min="8714" max="8962" width="9.140625" style="2"/>
    <col min="8963" max="8963" width="0.28515625" style="2" customWidth="1"/>
    <col min="8964" max="8964" width="19.7109375" style="2" customWidth="1"/>
    <col min="8965" max="8965" width="35.140625" style="2" customWidth="1"/>
    <col min="8966" max="8966" width="15.85546875" style="2" customWidth="1"/>
    <col min="8967" max="8967" width="16" style="2" customWidth="1"/>
    <col min="8968" max="8968" width="7.42578125" style="2" customWidth="1"/>
    <col min="8969" max="8969" width="0.28515625" style="2" customWidth="1"/>
    <col min="8970" max="9218" width="9.140625" style="2"/>
    <col min="9219" max="9219" width="0.28515625" style="2" customWidth="1"/>
    <col min="9220" max="9220" width="19.7109375" style="2" customWidth="1"/>
    <col min="9221" max="9221" width="35.140625" style="2" customWidth="1"/>
    <col min="9222" max="9222" width="15.85546875" style="2" customWidth="1"/>
    <col min="9223" max="9223" width="16" style="2" customWidth="1"/>
    <col min="9224" max="9224" width="7.42578125" style="2" customWidth="1"/>
    <col min="9225" max="9225" width="0.28515625" style="2" customWidth="1"/>
    <col min="9226" max="9474" width="9.140625" style="2"/>
    <col min="9475" max="9475" width="0.28515625" style="2" customWidth="1"/>
    <col min="9476" max="9476" width="19.7109375" style="2" customWidth="1"/>
    <col min="9477" max="9477" width="35.140625" style="2" customWidth="1"/>
    <col min="9478" max="9478" width="15.85546875" style="2" customWidth="1"/>
    <col min="9479" max="9479" width="16" style="2" customWidth="1"/>
    <col min="9480" max="9480" width="7.42578125" style="2" customWidth="1"/>
    <col min="9481" max="9481" width="0.28515625" style="2" customWidth="1"/>
    <col min="9482" max="9730" width="9.140625" style="2"/>
    <col min="9731" max="9731" width="0.28515625" style="2" customWidth="1"/>
    <col min="9732" max="9732" width="19.7109375" style="2" customWidth="1"/>
    <col min="9733" max="9733" width="35.140625" style="2" customWidth="1"/>
    <col min="9734" max="9734" width="15.85546875" style="2" customWidth="1"/>
    <col min="9735" max="9735" width="16" style="2" customWidth="1"/>
    <col min="9736" max="9736" width="7.42578125" style="2" customWidth="1"/>
    <col min="9737" max="9737" width="0.28515625" style="2" customWidth="1"/>
    <col min="9738" max="9986" width="9.140625" style="2"/>
    <col min="9987" max="9987" width="0.28515625" style="2" customWidth="1"/>
    <col min="9988" max="9988" width="19.7109375" style="2" customWidth="1"/>
    <col min="9989" max="9989" width="35.140625" style="2" customWidth="1"/>
    <col min="9990" max="9990" width="15.85546875" style="2" customWidth="1"/>
    <col min="9991" max="9991" width="16" style="2" customWidth="1"/>
    <col min="9992" max="9992" width="7.42578125" style="2" customWidth="1"/>
    <col min="9993" max="9993" width="0.28515625" style="2" customWidth="1"/>
    <col min="9994" max="10242" width="9.140625" style="2"/>
    <col min="10243" max="10243" width="0.28515625" style="2" customWidth="1"/>
    <col min="10244" max="10244" width="19.7109375" style="2" customWidth="1"/>
    <col min="10245" max="10245" width="35.140625" style="2" customWidth="1"/>
    <col min="10246" max="10246" width="15.85546875" style="2" customWidth="1"/>
    <col min="10247" max="10247" width="16" style="2" customWidth="1"/>
    <col min="10248" max="10248" width="7.42578125" style="2" customWidth="1"/>
    <col min="10249" max="10249" width="0.28515625" style="2" customWidth="1"/>
    <col min="10250" max="10498" width="9.140625" style="2"/>
    <col min="10499" max="10499" width="0.28515625" style="2" customWidth="1"/>
    <col min="10500" max="10500" width="19.7109375" style="2" customWidth="1"/>
    <col min="10501" max="10501" width="35.140625" style="2" customWidth="1"/>
    <col min="10502" max="10502" width="15.85546875" style="2" customWidth="1"/>
    <col min="10503" max="10503" width="16" style="2" customWidth="1"/>
    <col min="10504" max="10504" width="7.42578125" style="2" customWidth="1"/>
    <col min="10505" max="10505" width="0.28515625" style="2" customWidth="1"/>
    <col min="10506" max="10754" width="9.140625" style="2"/>
    <col min="10755" max="10755" width="0.28515625" style="2" customWidth="1"/>
    <col min="10756" max="10756" width="19.7109375" style="2" customWidth="1"/>
    <col min="10757" max="10757" width="35.140625" style="2" customWidth="1"/>
    <col min="10758" max="10758" width="15.85546875" style="2" customWidth="1"/>
    <col min="10759" max="10759" width="16" style="2" customWidth="1"/>
    <col min="10760" max="10760" width="7.42578125" style="2" customWidth="1"/>
    <col min="10761" max="10761" width="0.28515625" style="2" customWidth="1"/>
    <col min="10762" max="11010" width="9.140625" style="2"/>
    <col min="11011" max="11011" width="0.28515625" style="2" customWidth="1"/>
    <col min="11012" max="11012" width="19.7109375" style="2" customWidth="1"/>
    <col min="11013" max="11013" width="35.140625" style="2" customWidth="1"/>
    <col min="11014" max="11014" width="15.85546875" style="2" customWidth="1"/>
    <col min="11015" max="11015" width="16" style="2" customWidth="1"/>
    <col min="11016" max="11016" width="7.42578125" style="2" customWidth="1"/>
    <col min="11017" max="11017" width="0.28515625" style="2" customWidth="1"/>
    <col min="11018" max="11266" width="9.140625" style="2"/>
    <col min="11267" max="11267" width="0.28515625" style="2" customWidth="1"/>
    <col min="11268" max="11268" width="19.7109375" style="2" customWidth="1"/>
    <col min="11269" max="11269" width="35.140625" style="2" customWidth="1"/>
    <col min="11270" max="11270" width="15.85546875" style="2" customWidth="1"/>
    <col min="11271" max="11271" width="16" style="2" customWidth="1"/>
    <col min="11272" max="11272" width="7.42578125" style="2" customWidth="1"/>
    <col min="11273" max="11273" width="0.28515625" style="2" customWidth="1"/>
    <col min="11274" max="11522" width="9.140625" style="2"/>
    <col min="11523" max="11523" width="0.28515625" style="2" customWidth="1"/>
    <col min="11524" max="11524" width="19.7109375" style="2" customWidth="1"/>
    <col min="11525" max="11525" width="35.140625" style="2" customWidth="1"/>
    <col min="11526" max="11526" width="15.85546875" style="2" customWidth="1"/>
    <col min="11527" max="11527" width="16" style="2" customWidth="1"/>
    <col min="11528" max="11528" width="7.42578125" style="2" customWidth="1"/>
    <col min="11529" max="11529" width="0.28515625" style="2" customWidth="1"/>
    <col min="11530" max="11778" width="9.140625" style="2"/>
    <col min="11779" max="11779" width="0.28515625" style="2" customWidth="1"/>
    <col min="11780" max="11780" width="19.7109375" style="2" customWidth="1"/>
    <col min="11781" max="11781" width="35.140625" style="2" customWidth="1"/>
    <col min="11782" max="11782" width="15.85546875" style="2" customWidth="1"/>
    <col min="11783" max="11783" width="16" style="2" customWidth="1"/>
    <col min="11784" max="11784" width="7.42578125" style="2" customWidth="1"/>
    <col min="11785" max="11785" width="0.28515625" style="2" customWidth="1"/>
    <col min="11786" max="12034" width="9.140625" style="2"/>
    <col min="12035" max="12035" width="0.28515625" style="2" customWidth="1"/>
    <col min="12036" max="12036" width="19.7109375" style="2" customWidth="1"/>
    <col min="12037" max="12037" width="35.140625" style="2" customWidth="1"/>
    <col min="12038" max="12038" width="15.85546875" style="2" customWidth="1"/>
    <col min="12039" max="12039" width="16" style="2" customWidth="1"/>
    <col min="12040" max="12040" width="7.42578125" style="2" customWidth="1"/>
    <col min="12041" max="12041" width="0.28515625" style="2" customWidth="1"/>
    <col min="12042" max="12290" width="9.140625" style="2"/>
    <col min="12291" max="12291" width="0.28515625" style="2" customWidth="1"/>
    <col min="12292" max="12292" width="19.7109375" style="2" customWidth="1"/>
    <col min="12293" max="12293" width="35.140625" style="2" customWidth="1"/>
    <col min="12294" max="12294" width="15.85546875" style="2" customWidth="1"/>
    <col min="12295" max="12295" width="16" style="2" customWidth="1"/>
    <col min="12296" max="12296" width="7.42578125" style="2" customWidth="1"/>
    <col min="12297" max="12297" width="0.28515625" style="2" customWidth="1"/>
    <col min="12298" max="12546" width="9.140625" style="2"/>
    <col min="12547" max="12547" width="0.28515625" style="2" customWidth="1"/>
    <col min="12548" max="12548" width="19.7109375" style="2" customWidth="1"/>
    <col min="12549" max="12549" width="35.140625" style="2" customWidth="1"/>
    <col min="12550" max="12550" width="15.85546875" style="2" customWidth="1"/>
    <col min="12551" max="12551" width="16" style="2" customWidth="1"/>
    <col min="12552" max="12552" width="7.42578125" style="2" customWidth="1"/>
    <col min="12553" max="12553" width="0.28515625" style="2" customWidth="1"/>
    <col min="12554" max="12802" width="9.140625" style="2"/>
    <col min="12803" max="12803" width="0.28515625" style="2" customWidth="1"/>
    <col min="12804" max="12804" width="19.7109375" style="2" customWidth="1"/>
    <col min="12805" max="12805" width="35.140625" style="2" customWidth="1"/>
    <col min="12806" max="12806" width="15.85546875" style="2" customWidth="1"/>
    <col min="12807" max="12807" width="16" style="2" customWidth="1"/>
    <col min="12808" max="12808" width="7.42578125" style="2" customWidth="1"/>
    <col min="12809" max="12809" width="0.28515625" style="2" customWidth="1"/>
    <col min="12810" max="13058" width="9.140625" style="2"/>
    <col min="13059" max="13059" width="0.28515625" style="2" customWidth="1"/>
    <col min="13060" max="13060" width="19.7109375" style="2" customWidth="1"/>
    <col min="13061" max="13061" width="35.140625" style="2" customWidth="1"/>
    <col min="13062" max="13062" width="15.85546875" style="2" customWidth="1"/>
    <col min="13063" max="13063" width="16" style="2" customWidth="1"/>
    <col min="13064" max="13064" width="7.42578125" style="2" customWidth="1"/>
    <col min="13065" max="13065" width="0.28515625" style="2" customWidth="1"/>
    <col min="13066" max="13314" width="9.140625" style="2"/>
    <col min="13315" max="13315" width="0.28515625" style="2" customWidth="1"/>
    <col min="13316" max="13316" width="19.7109375" style="2" customWidth="1"/>
    <col min="13317" max="13317" width="35.140625" style="2" customWidth="1"/>
    <col min="13318" max="13318" width="15.85546875" style="2" customWidth="1"/>
    <col min="13319" max="13319" width="16" style="2" customWidth="1"/>
    <col min="13320" max="13320" width="7.42578125" style="2" customWidth="1"/>
    <col min="13321" max="13321" width="0.28515625" style="2" customWidth="1"/>
    <col min="13322" max="13570" width="9.140625" style="2"/>
    <col min="13571" max="13571" width="0.28515625" style="2" customWidth="1"/>
    <col min="13572" max="13572" width="19.7109375" style="2" customWidth="1"/>
    <col min="13573" max="13573" width="35.140625" style="2" customWidth="1"/>
    <col min="13574" max="13574" width="15.85546875" style="2" customWidth="1"/>
    <col min="13575" max="13575" width="16" style="2" customWidth="1"/>
    <col min="13576" max="13576" width="7.42578125" style="2" customWidth="1"/>
    <col min="13577" max="13577" width="0.28515625" style="2" customWidth="1"/>
    <col min="13578" max="13826" width="9.140625" style="2"/>
    <col min="13827" max="13827" width="0.28515625" style="2" customWidth="1"/>
    <col min="13828" max="13828" width="19.7109375" style="2" customWidth="1"/>
    <col min="13829" max="13829" width="35.140625" style="2" customWidth="1"/>
    <col min="13830" max="13830" width="15.85546875" style="2" customWidth="1"/>
    <col min="13831" max="13831" width="16" style="2" customWidth="1"/>
    <col min="13832" max="13832" width="7.42578125" style="2" customWidth="1"/>
    <col min="13833" max="13833" width="0.28515625" style="2" customWidth="1"/>
    <col min="13834" max="14082" width="9.140625" style="2"/>
    <col min="14083" max="14083" width="0.28515625" style="2" customWidth="1"/>
    <col min="14084" max="14084" width="19.7109375" style="2" customWidth="1"/>
    <col min="14085" max="14085" width="35.140625" style="2" customWidth="1"/>
    <col min="14086" max="14086" width="15.85546875" style="2" customWidth="1"/>
    <col min="14087" max="14087" width="16" style="2" customWidth="1"/>
    <col min="14088" max="14088" width="7.42578125" style="2" customWidth="1"/>
    <col min="14089" max="14089" width="0.28515625" style="2" customWidth="1"/>
    <col min="14090" max="14338" width="9.140625" style="2"/>
    <col min="14339" max="14339" width="0.28515625" style="2" customWidth="1"/>
    <col min="14340" max="14340" width="19.7109375" style="2" customWidth="1"/>
    <col min="14341" max="14341" width="35.140625" style="2" customWidth="1"/>
    <col min="14342" max="14342" width="15.85546875" style="2" customWidth="1"/>
    <col min="14343" max="14343" width="16" style="2" customWidth="1"/>
    <col min="14344" max="14344" width="7.42578125" style="2" customWidth="1"/>
    <col min="14345" max="14345" width="0.28515625" style="2" customWidth="1"/>
    <col min="14346" max="14594" width="9.140625" style="2"/>
    <col min="14595" max="14595" width="0.28515625" style="2" customWidth="1"/>
    <col min="14596" max="14596" width="19.7109375" style="2" customWidth="1"/>
    <col min="14597" max="14597" width="35.140625" style="2" customWidth="1"/>
    <col min="14598" max="14598" width="15.85546875" style="2" customWidth="1"/>
    <col min="14599" max="14599" width="16" style="2" customWidth="1"/>
    <col min="14600" max="14600" width="7.42578125" style="2" customWidth="1"/>
    <col min="14601" max="14601" width="0.28515625" style="2" customWidth="1"/>
    <col min="14602" max="14850" width="9.140625" style="2"/>
    <col min="14851" max="14851" width="0.28515625" style="2" customWidth="1"/>
    <col min="14852" max="14852" width="19.7109375" style="2" customWidth="1"/>
    <col min="14853" max="14853" width="35.140625" style="2" customWidth="1"/>
    <col min="14854" max="14854" width="15.85546875" style="2" customWidth="1"/>
    <col min="14855" max="14855" width="16" style="2" customWidth="1"/>
    <col min="14856" max="14856" width="7.42578125" style="2" customWidth="1"/>
    <col min="14857" max="14857" width="0.28515625" style="2" customWidth="1"/>
    <col min="14858" max="15106" width="9.140625" style="2"/>
    <col min="15107" max="15107" width="0.28515625" style="2" customWidth="1"/>
    <col min="15108" max="15108" width="19.7109375" style="2" customWidth="1"/>
    <col min="15109" max="15109" width="35.140625" style="2" customWidth="1"/>
    <col min="15110" max="15110" width="15.85546875" style="2" customWidth="1"/>
    <col min="15111" max="15111" width="16" style="2" customWidth="1"/>
    <col min="15112" max="15112" width="7.42578125" style="2" customWidth="1"/>
    <col min="15113" max="15113" width="0.28515625" style="2" customWidth="1"/>
    <col min="15114" max="15362" width="9.140625" style="2"/>
    <col min="15363" max="15363" width="0.28515625" style="2" customWidth="1"/>
    <col min="15364" max="15364" width="19.7109375" style="2" customWidth="1"/>
    <col min="15365" max="15365" width="35.140625" style="2" customWidth="1"/>
    <col min="15366" max="15366" width="15.85546875" style="2" customWidth="1"/>
    <col min="15367" max="15367" width="16" style="2" customWidth="1"/>
    <col min="15368" max="15368" width="7.42578125" style="2" customWidth="1"/>
    <col min="15369" max="15369" width="0.28515625" style="2" customWidth="1"/>
    <col min="15370" max="15618" width="9.140625" style="2"/>
    <col min="15619" max="15619" width="0.28515625" style="2" customWidth="1"/>
    <col min="15620" max="15620" width="19.7109375" style="2" customWidth="1"/>
    <col min="15621" max="15621" width="35.140625" style="2" customWidth="1"/>
    <col min="15622" max="15622" width="15.85546875" style="2" customWidth="1"/>
    <col min="15623" max="15623" width="16" style="2" customWidth="1"/>
    <col min="15624" max="15624" width="7.42578125" style="2" customWidth="1"/>
    <col min="15625" max="15625" width="0.28515625" style="2" customWidth="1"/>
    <col min="15626" max="15874" width="9.140625" style="2"/>
    <col min="15875" max="15875" width="0.28515625" style="2" customWidth="1"/>
    <col min="15876" max="15876" width="19.7109375" style="2" customWidth="1"/>
    <col min="15877" max="15877" width="35.140625" style="2" customWidth="1"/>
    <col min="15878" max="15878" width="15.85546875" style="2" customWidth="1"/>
    <col min="15879" max="15879" width="16" style="2" customWidth="1"/>
    <col min="15880" max="15880" width="7.42578125" style="2" customWidth="1"/>
    <col min="15881" max="15881" width="0.28515625" style="2" customWidth="1"/>
    <col min="15882" max="16130" width="9.140625" style="2"/>
    <col min="16131" max="16131" width="0.28515625" style="2" customWidth="1"/>
    <col min="16132" max="16132" width="19.7109375" style="2" customWidth="1"/>
    <col min="16133" max="16133" width="35.140625" style="2" customWidth="1"/>
    <col min="16134" max="16134" width="15.85546875" style="2" customWidth="1"/>
    <col min="16135" max="16135" width="16" style="2" customWidth="1"/>
    <col min="16136" max="16136" width="7.42578125" style="2" customWidth="1"/>
    <col min="16137" max="16137" width="0.28515625" style="2" customWidth="1"/>
    <col min="16138" max="16384" width="9.140625" style="2"/>
  </cols>
  <sheetData>
    <row r="1" spans="1:11" s="18" customFormat="1" ht="22.9" customHeight="1" x14ac:dyDescent="0.25">
      <c r="B1" s="18" t="s">
        <v>300</v>
      </c>
      <c r="G1" s="59"/>
      <c r="H1" s="59"/>
    </row>
    <row r="3" spans="1:11" ht="42" customHeight="1" x14ac:dyDescent="0.25">
      <c r="B3" s="88" t="s">
        <v>239</v>
      </c>
      <c r="C3" s="88"/>
      <c r="D3" s="88"/>
      <c r="E3" s="88"/>
      <c r="F3" s="88"/>
      <c r="G3" s="88"/>
      <c r="H3" s="88"/>
      <c r="I3" s="88"/>
    </row>
    <row r="4" spans="1:11" ht="20.25" customHeight="1" x14ac:dyDescent="0.25"/>
    <row r="5" spans="1:11" ht="39.6" customHeight="1" x14ac:dyDescent="0.25">
      <c r="A5" s="100" t="s">
        <v>3</v>
      </c>
      <c r="B5" s="100"/>
      <c r="C5" s="100"/>
      <c r="D5" s="3" t="s">
        <v>228</v>
      </c>
      <c r="E5" s="3" t="s">
        <v>292</v>
      </c>
      <c r="F5" s="3" t="s">
        <v>293</v>
      </c>
      <c r="G5" s="12" t="s">
        <v>203</v>
      </c>
      <c r="H5" s="12" t="s">
        <v>281</v>
      </c>
    </row>
    <row r="6" spans="1:11" ht="15.75" customHeight="1" x14ac:dyDescent="0.25">
      <c r="A6" s="104">
        <v>1</v>
      </c>
      <c r="B6" s="104"/>
      <c r="C6" s="104"/>
      <c r="D6" s="4">
        <v>2</v>
      </c>
      <c r="E6" s="4">
        <v>3</v>
      </c>
      <c r="F6" s="4">
        <v>4</v>
      </c>
      <c r="G6" s="60">
        <v>5</v>
      </c>
      <c r="H6" s="60">
        <v>6</v>
      </c>
    </row>
    <row r="7" spans="1:11" ht="16.5" customHeight="1" x14ac:dyDescent="0.25">
      <c r="A7" s="105" t="s">
        <v>240</v>
      </c>
      <c r="B7" s="105"/>
      <c r="C7" s="105"/>
      <c r="D7" s="5">
        <f>D8+D104+D230</f>
        <v>1206425.58</v>
      </c>
      <c r="E7" s="5">
        <v>8582453</v>
      </c>
      <c r="F7" s="5">
        <v>1885620.91</v>
      </c>
      <c r="G7" s="61">
        <f>F7/D7*100</f>
        <v>156.29815392342724</v>
      </c>
      <c r="H7" s="61">
        <f>F7/E7*100</f>
        <v>21.970652329817593</v>
      </c>
    </row>
    <row r="8" spans="1:11" ht="25.5" customHeight="1" x14ac:dyDescent="0.25">
      <c r="A8" s="106" t="s">
        <v>241</v>
      </c>
      <c r="B8" s="106"/>
      <c r="C8" s="8" t="s">
        <v>242</v>
      </c>
      <c r="D8" s="5">
        <f>D12+D81</f>
        <v>95046.39</v>
      </c>
      <c r="E8" s="5">
        <v>201500</v>
      </c>
      <c r="F8" s="5">
        <v>126511.9</v>
      </c>
      <c r="G8" s="61">
        <f t="shared" ref="G8:G71" si="0">F8/D8*100</f>
        <v>133.10542357263648</v>
      </c>
      <c r="H8" s="61">
        <f t="shared" ref="H8:H70" si="1">F8/E8*100</f>
        <v>62.785062034739447</v>
      </c>
    </row>
    <row r="9" spans="1:11" ht="25.5" customHeight="1" x14ac:dyDescent="0.25">
      <c r="A9" s="106" t="s">
        <v>243</v>
      </c>
      <c r="B9" s="106"/>
      <c r="C9" s="8" t="s">
        <v>205</v>
      </c>
      <c r="D9" s="5">
        <f>D50+D66+D78+D83</f>
        <v>9246.49</v>
      </c>
      <c r="E9" s="5">
        <v>15940</v>
      </c>
      <c r="F9" s="5">
        <v>8034.66</v>
      </c>
      <c r="G9" s="61">
        <f t="shared" si="0"/>
        <v>86.894162000932255</v>
      </c>
      <c r="H9" s="61">
        <f t="shared" si="1"/>
        <v>50.405646173149307</v>
      </c>
      <c r="K9" s="14" t="s">
        <v>200</v>
      </c>
    </row>
    <row r="10" spans="1:11" ht="25.5" customHeight="1" x14ac:dyDescent="0.25">
      <c r="A10" s="106" t="s">
        <v>244</v>
      </c>
      <c r="B10" s="106"/>
      <c r="C10" s="8" t="s">
        <v>212</v>
      </c>
      <c r="D10" s="5">
        <f>D14+D61</f>
        <v>56974.369999999995</v>
      </c>
      <c r="E10" s="5">
        <v>115000</v>
      </c>
      <c r="F10" s="5">
        <v>75934.850000000006</v>
      </c>
      <c r="G10" s="61">
        <f t="shared" si="0"/>
        <v>133.27896385690622</v>
      </c>
      <c r="H10" s="61">
        <f t="shared" si="1"/>
        <v>66.030304347826103</v>
      </c>
    </row>
    <row r="11" spans="1:11" ht="25.5" customHeight="1" x14ac:dyDescent="0.25">
      <c r="A11" s="106" t="s">
        <v>245</v>
      </c>
      <c r="B11" s="106"/>
      <c r="C11" s="8" t="s">
        <v>218</v>
      </c>
      <c r="D11" s="5">
        <f>D93</f>
        <v>28825.53</v>
      </c>
      <c r="E11" s="5">
        <v>70560</v>
      </c>
      <c r="F11" s="5">
        <v>42542.39</v>
      </c>
      <c r="G11" s="61">
        <f t="shared" si="0"/>
        <v>147.58580327924585</v>
      </c>
      <c r="H11" s="61">
        <f t="shared" si="1"/>
        <v>60.292502834467122</v>
      </c>
    </row>
    <row r="12" spans="1:11" ht="25.5" customHeight="1" x14ac:dyDescent="0.25">
      <c r="A12" s="106" t="s">
        <v>246</v>
      </c>
      <c r="B12" s="106"/>
      <c r="C12" s="8" t="s">
        <v>247</v>
      </c>
      <c r="D12" s="5">
        <f>D13+D49+D60+D65+D77</f>
        <v>60218.03</v>
      </c>
      <c r="E12" s="5">
        <v>122500</v>
      </c>
      <c r="F12" s="5">
        <v>79242.59</v>
      </c>
      <c r="G12" s="61">
        <f t="shared" si="0"/>
        <v>131.59279704101911</v>
      </c>
      <c r="H12" s="61">
        <f t="shared" si="1"/>
        <v>64.687828571428568</v>
      </c>
    </row>
    <row r="13" spans="1:11" ht="25.5" customHeight="1" x14ac:dyDescent="0.25">
      <c r="A13" s="106" t="s">
        <v>248</v>
      </c>
      <c r="B13" s="106"/>
      <c r="C13" s="8" t="s">
        <v>249</v>
      </c>
      <c r="D13" s="5">
        <f>D14</f>
        <v>56974.369999999995</v>
      </c>
      <c r="E13" s="5">
        <v>115000</v>
      </c>
      <c r="F13" s="5">
        <v>61242.5</v>
      </c>
      <c r="G13" s="61">
        <f t="shared" si="0"/>
        <v>107.49131583201358</v>
      </c>
      <c r="H13" s="61">
        <f t="shared" si="1"/>
        <v>53.254347826086956</v>
      </c>
    </row>
    <row r="14" spans="1:11" ht="25.5" customHeight="1" x14ac:dyDescent="0.25">
      <c r="A14" s="108" t="s">
        <v>244</v>
      </c>
      <c r="B14" s="108"/>
      <c r="C14" s="9" t="s">
        <v>212</v>
      </c>
      <c r="D14" s="6">
        <f>D15+D44+D48</f>
        <v>56974.369999999995</v>
      </c>
      <c r="E14" s="6">
        <v>115000</v>
      </c>
      <c r="F14" s="6">
        <v>61242.5</v>
      </c>
      <c r="G14" s="61">
        <f t="shared" si="0"/>
        <v>107.49131583201358</v>
      </c>
      <c r="H14" s="61">
        <f t="shared" si="1"/>
        <v>53.254347826086956</v>
      </c>
    </row>
    <row r="15" spans="1:11" ht="25.5" customHeight="1" x14ac:dyDescent="0.25">
      <c r="A15" s="107" t="s">
        <v>104</v>
      </c>
      <c r="B15" s="107"/>
      <c r="C15" s="10" t="s">
        <v>105</v>
      </c>
      <c r="D15" s="7">
        <f>D16+D18+D19+D21+D22+D24+D25+D27+D29+D30+D32+D33+D35+D36+D38+D39+D41+D43</f>
        <v>56237.219999999994</v>
      </c>
      <c r="E15" s="7">
        <v>113370</v>
      </c>
      <c r="F15" s="7">
        <v>60584.77</v>
      </c>
      <c r="G15" s="61">
        <f t="shared" si="0"/>
        <v>107.73073420058816</v>
      </c>
      <c r="H15" s="61">
        <f t="shared" si="1"/>
        <v>53.439860633324507</v>
      </c>
    </row>
    <row r="16" spans="1:11" ht="25.5" customHeight="1" x14ac:dyDescent="0.25">
      <c r="A16" s="107" t="s">
        <v>108</v>
      </c>
      <c r="B16" s="107"/>
      <c r="C16" s="10" t="s">
        <v>109</v>
      </c>
      <c r="D16" s="7">
        <v>5064.1499999999996</v>
      </c>
      <c r="E16" s="7"/>
      <c r="F16" s="7">
        <v>5589</v>
      </c>
      <c r="G16" s="61">
        <f t="shared" si="0"/>
        <v>110.36402950149582</v>
      </c>
      <c r="H16" s="61">
        <v>0</v>
      </c>
    </row>
    <row r="17" spans="1:8" ht="0.75" customHeight="1" x14ac:dyDescent="0.25">
      <c r="D17" s="2">
        <v>0</v>
      </c>
      <c r="G17" s="61" t="e">
        <f t="shared" si="0"/>
        <v>#DIV/0!</v>
      </c>
      <c r="H17" s="61" t="e">
        <f t="shared" si="1"/>
        <v>#DIV/0!</v>
      </c>
    </row>
    <row r="18" spans="1:8" ht="25.5" customHeight="1" x14ac:dyDescent="0.25">
      <c r="A18" s="107" t="s">
        <v>112</v>
      </c>
      <c r="B18" s="107"/>
      <c r="C18" s="10" t="s">
        <v>113</v>
      </c>
      <c r="D18" s="7">
        <v>620.20000000000005</v>
      </c>
      <c r="E18" s="7"/>
      <c r="F18" s="7">
        <v>346.28</v>
      </c>
      <c r="G18" s="61">
        <f t="shared" si="0"/>
        <v>55.833602063850364</v>
      </c>
      <c r="H18" s="61">
        <v>0</v>
      </c>
    </row>
    <row r="19" spans="1:8" ht="25.5" customHeight="1" x14ac:dyDescent="0.25">
      <c r="A19" s="107" t="s">
        <v>114</v>
      </c>
      <c r="B19" s="107"/>
      <c r="C19" s="10" t="s">
        <v>115</v>
      </c>
      <c r="D19" s="7">
        <v>830</v>
      </c>
      <c r="E19" s="7"/>
      <c r="F19" s="7">
        <v>792</v>
      </c>
      <c r="G19" s="61">
        <f t="shared" si="0"/>
        <v>95.421686746987959</v>
      </c>
      <c r="H19" s="61">
        <v>0</v>
      </c>
    </row>
    <row r="20" spans="1:8" ht="0.75" customHeight="1" x14ac:dyDescent="0.25">
      <c r="G20" s="61" t="e">
        <f t="shared" si="0"/>
        <v>#DIV/0!</v>
      </c>
      <c r="H20" s="61" t="e">
        <f t="shared" si="1"/>
        <v>#DIV/0!</v>
      </c>
    </row>
    <row r="21" spans="1:8" ht="25.5" customHeight="1" x14ac:dyDescent="0.25">
      <c r="A21" s="107" t="s">
        <v>118</v>
      </c>
      <c r="B21" s="107"/>
      <c r="C21" s="10" t="s">
        <v>119</v>
      </c>
      <c r="D21" s="7">
        <v>5229.2299999999996</v>
      </c>
      <c r="E21" s="7"/>
      <c r="F21" s="7">
        <v>8070.97</v>
      </c>
      <c r="G21" s="61">
        <f t="shared" si="0"/>
        <v>154.34337368981667</v>
      </c>
      <c r="H21" s="61">
        <v>0</v>
      </c>
    </row>
    <row r="22" spans="1:8" ht="25.5" customHeight="1" x14ac:dyDescent="0.25">
      <c r="A22" s="107" t="s">
        <v>122</v>
      </c>
      <c r="B22" s="107"/>
      <c r="C22" s="10" t="s">
        <v>123</v>
      </c>
      <c r="D22" s="7">
        <v>29098.29</v>
      </c>
      <c r="E22" s="7"/>
      <c r="F22" s="7">
        <v>26778.02</v>
      </c>
      <c r="G22" s="61">
        <f t="shared" si="0"/>
        <v>92.026095004208159</v>
      </c>
      <c r="H22" s="61">
        <v>0</v>
      </c>
    </row>
    <row r="23" spans="1:8" ht="0.75" customHeight="1" x14ac:dyDescent="0.25">
      <c r="G23" s="61" t="e">
        <f t="shared" si="0"/>
        <v>#DIV/0!</v>
      </c>
      <c r="H23" s="61" t="e">
        <f t="shared" si="1"/>
        <v>#DIV/0!</v>
      </c>
    </row>
    <row r="24" spans="1:8" ht="25.5" customHeight="1" x14ac:dyDescent="0.25">
      <c r="A24" s="107" t="s">
        <v>124</v>
      </c>
      <c r="B24" s="107"/>
      <c r="C24" s="10" t="s">
        <v>125</v>
      </c>
      <c r="D24" s="7">
        <v>1030.69</v>
      </c>
      <c r="E24" s="7"/>
      <c r="F24" s="7">
        <v>2442.6799999999998</v>
      </c>
      <c r="G24" s="61">
        <f t="shared" si="0"/>
        <v>236.99463466221653</v>
      </c>
      <c r="H24" s="61">
        <v>0</v>
      </c>
    </row>
    <row r="25" spans="1:8" ht="25.5" customHeight="1" x14ac:dyDescent="0.25">
      <c r="A25" s="107" t="s">
        <v>126</v>
      </c>
      <c r="B25" s="107"/>
      <c r="C25" s="10" t="s">
        <v>127</v>
      </c>
      <c r="D25" s="7">
        <v>2121.46</v>
      </c>
      <c r="E25" s="7"/>
      <c r="F25" s="7">
        <v>362.46</v>
      </c>
      <c r="G25" s="61">
        <f t="shared" si="0"/>
        <v>17.085403448568435</v>
      </c>
      <c r="H25" s="61">
        <v>0</v>
      </c>
    </row>
    <row r="26" spans="1:8" ht="0.75" customHeight="1" x14ac:dyDescent="0.25">
      <c r="G26" s="61" t="e">
        <f t="shared" si="0"/>
        <v>#DIV/0!</v>
      </c>
      <c r="H26" s="61" t="e">
        <f t="shared" si="1"/>
        <v>#DIV/0!</v>
      </c>
    </row>
    <row r="27" spans="1:8" ht="25.5" customHeight="1" x14ac:dyDescent="0.25">
      <c r="A27" s="107" t="s">
        <v>250</v>
      </c>
      <c r="B27" s="107"/>
      <c r="C27" s="10" t="s">
        <v>251</v>
      </c>
      <c r="D27" s="7">
        <v>539.1</v>
      </c>
      <c r="E27" s="7"/>
      <c r="F27" s="7">
        <v>0</v>
      </c>
      <c r="G27" s="61">
        <f t="shared" si="0"/>
        <v>0</v>
      </c>
      <c r="H27" s="61">
        <v>0</v>
      </c>
    </row>
    <row r="28" spans="1:8" ht="0.75" customHeight="1" x14ac:dyDescent="0.25">
      <c r="G28" s="61" t="e">
        <f t="shared" si="0"/>
        <v>#DIV/0!</v>
      </c>
      <c r="H28" s="61" t="e">
        <f t="shared" si="1"/>
        <v>#DIV/0!</v>
      </c>
    </row>
    <row r="29" spans="1:8" ht="25.5" customHeight="1" x14ac:dyDescent="0.25">
      <c r="A29" s="107" t="s">
        <v>130</v>
      </c>
      <c r="B29" s="107"/>
      <c r="C29" s="10" t="s">
        <v>131</v>
      </c>
      <c r="D29" s="7">
        <v>797.19</v>
      </c>
      <c r="E29" s="7"/>
      <c r="F29" s="7">
        <v>1256.4000000000001</v>
      </c>
      <c r="G29" s="61">
        <f t="shared" si="0"/>
        <v>157.6035825838257</v>
      </c>
      <c r="H29" s="61">
        <v>0</v>
      </c>
    </row>
    <row r="30" spans="1:8" ht="25.5" customHeight="1" x14ac:dyDescent="0.25">
      <c r="A30" s="107" t="s">
        <v>132</v>
      </c>
      <c r="B30" s="107"/>
      <c r="C30" s="10" t="s">
        <v>133</v>
      </c>
      <c r="D30" s="7">
        <v>2388.7399999999998</v>
      </c>
      <c r="E30" s="7"/>
      <c r="F30" s="7">
        <v>4037.63</v>
      </c>
      <c r="G30" s="61">
        <f t="shared" si="0"/>
        <v>169.0276045111649</v>
      </c>
      <c r="H30" s="61">
        <v>0</v>
      </c>
    </row>
    <row r="31" spans="1:8" ht="0.75" customHeight="1" x14ac:dyDescent="0.25">
      <c r="G31" s="61" t="e">
        <f t="shared" si="0"/>
        <v>#DIV/0!</v>
      </c>
      <c r="H31" s="61">
        <v>0</v>
      </c>
    </row>
    <row r="32" spans="1:8" ht="25.5" customHeight="1" x14ac:dyDescent="0.25">
      <c r="A32" s="107" t="s">
        <v>134</v>
      </c>
      <c r="B32" s="107"/>
      <c r="C32" s="10" t="s">
        <v>135</v>
      </c>
      <c r="D32" s="7">
        <v>29.2</v>
      </c>
      <c r="E32" s="7"/>
      <c r="F32" s="7">
        <v>773.8</v>
      </c>
      <c r="G32" s="61">
        <f t="shared" si="0"/>
        <v>2650</v>
      </c>
      <c r="H32" s="61">
        <v>0</v>
      </c>
    </row>
    <row r="33" spans="1:8" ht="25.5" customHeight="1" x14ac:dyDescent="0.25">
      <c r="A33" s="107" t="s">
        <v>136</v>
      </c>
      <c r="B33" s="107"/>
      <c r="C33" s="10" t="s">
        <v>137</v>
      </c>
      <c r="D33" s="7">
        <v>3320.51</v>
      </c>
      <c r="E33" s="7"/>
      <c r="F33" s="7">
        <v>4565.42</v>
      </c>
      <c r="G33" s="61">
        <f t="shared" si="0"/>
        <v>137.49152991558523</v>
      </c>
      <c r="H33" s="61">
        <v>0</v>
      </c>
    </row>
    <row r="34" spans="1:8" ht="0.75" customHeight="1" x14ac:dyDescent="0.25">
      <c r="G34" s="61" t="e">
        <f t="shared" si="0"/>
        <v>#DIV/0!</v>
      </c>
      <c r="H34" s="61">
        <v>0</v>
      </c>
    </row>
    <row r="35" spans="1:8" ht="25.5" customHeight="1" x14ac:dyDescent="0.25">
      <c r="A35" s="107" t="s">
        <v>140</v>
      </c>
      <c r="B35" s="107"/>
      <c r="C35" s="10" t="s">
        <v>141</v>
      </c>
      <c r="D35" s="7">
        <v>701.04</v>
      </c>
      <c r="E35" s="7"/>
      <c r="F35" s="7">
        <v>1587.2</v>
      </c>
      <c r="G35" s="61">
        <f t="shared" si="0"/>
        <v>226.40648179847088</v>
      </c>
      <c r="H35" s="61">
        <v>0</v>
      </c>
    </row>
    <row r="36" spans="1:8" ht="25.5" customHeight="1" x14ac:dyDescent="0.25">
      <c r="A36" s="107" t="s">
        <v>142</v>
      </c>
      <c r="B36" s="107"/>
      <c r="C36" s="10" t="s">
        <v>143</v>
      </c>
      <c r="D36" s="7">
        <v>305.69</v>
      </c>
      <c r="E36" s="7"/>
      <c r="F36" s="7">
        <v>0</v>
      </c>
      <c r="G36" s="61">
        <f t="shared" si="0"/>
        <v>0</v>
      </c>
      <c r="H36" s="61">
        <v>0</v>
      </c>
    </row>
    <row r="37" spans="1:8" ht="0.75" customHeight="1" x14ac:dyDescent="0.25">
      <c r="G37" s="61" t="e">
        <f t="shared" si="0"/>
        <v>#DIV/0!</v>
      </c>
      <c r="H37" s="61" t="e">
        <f t="shared" si="1"/>
        <v>#DIV/0!</v>
      </c>
    </row>
    <row r="38" spans="1:8" ht="25.5" customHeight="1" x14ac:dyDescent="0.25">
      <c r="A38" s="107" t="s">
        <v>144</v>
      </c>
      <c r="B38" s="107"/>
      <c r="C38" s="10" t="s">
        <v>145</v>
      </c>
      <c r="D38" s="7">
        <v>466.08</v>
      </c>
      <c r="E38" s="7"/>
      <c r="F38" s="7">
        <v>964.3</v>
      </c>
      <c r="G38" s="61">
        <f t="shared" si="0"/>
        <v>206.89581187778921</v>
      </c>
      <c r="H38" s="61">
        <v>0</v>
      </c>
    </row>
    <row r="39" spans="1:8" ht="25.5" customHeight="1" x14ac:dyDescent="0.25">
      <c r="A39" s="107" t="s">
        <v>146</v>
      </c>
      <c r="B39" s="107"/>
      <c r="C39" s="10" t="s">
        <v>147</v>
      </c>
      <c r="D39" s="7">
        <v>1826.93</v>
      </c>
      <c r="E39" s="7"/>
      <c r="F39" s="7">
        <v>2021.69</v>
      </c>
      <c r="G39" s="61">
        <f t="shared" si="0"/>
        <v>110.66050697071041</v>
      </c>
      <c r="H39" s="61">
        <v>0</v>
      </c>
    </row>
    <row r="40" spans="1:8" ht="0.75" customHeight="1" x14ac:dyDescent="0.25">
      <c r="G40" s="61" t="e">
        <f t="shared" si="0"/>
        <v>#DIV/0!</v>
      </c>
      <c r="H40" s="61">
        <v>0</v>
      </c>
    </row>
    <row r="41" spans="1:8" ht="25.5" customHeight="1" x14ac:dyDescent="0.25">
      <c r="A41" s="107" t="s">
        <v>152</v>
      </c>
      <c r="B41" s="107"/>
      <c r="C41" s="10" t="s">
        <v>153</v>
      </c>
      <c r="D41" s="7">
        <v>108.09</v>
      </c>
      <c r="E41" s="7"/>
      <c r="F41" s="7">
        <v>125</v>
      </c>
      <c r="G41" s="61">
        <f t="shared" si="0"/>
        <v>115.64437043204737</v>
      </c>
      <c r="H41" s="61">
        <v>0</v>
      </c>
    </row>
    <row r="42" spans="1:8" ht="0.75" customHeight="1" x14ac:dyDescent="0.25">
      <c r="G42" s="61" t="e">
        <f t="shared" si="0"/>
        <v>#DIV/0!</v>
      </c>
      <c r="H42" s="61" t="e">
        <f t="shared" si="1"/>
        <v>#DIV/0!</v>
      </c>
    </row>
    <row r="43" spans="1:8" ht="25.5" customHeight="1" x14ac:dyDescent="0.25">
      <c r="A43" s="107" t="s">
        <v>156</v>
      </c>
      <c r="B43" s="107"/>
      <c r="C43" s="10" t="s">
        <v>149</v>
      </c>
      <c r="D43" s="7">
        <v>1760.63</v>
      </c>
      <c r="E43" s="7"/>
      <c r="F43" s="7">
        <v>871.92</v>
      </c>
      <c r="G43" s="61">
        <f t="shared" si="0"/>
        <v>49.523182042791497</v>
      </c>
      <c r="H43" s="61">
        <v>0</v>
      </c>
    </row>
    <row r="44" spans="1:8" ht="25.5" customHeight="1" x14ac:dyDescent="0.25">
      <c r="A44" s="107" t="s">
        <v>157</v>
      </c>
      <c r="B44" s="107"/>
      <c r="C44" s="10" t="s">
        <v>158</v>
      </c>
      <c r="D44" s="7">
        <f>D45+D47</f>
        <v>737.15</v>
      </c>
      <c r="E44" s="7">
        <v>1630</v>
      </c>
      <c r="F44" s="7">
        <v>657.73</v>
      </c>
      <c r="G44" s="61">
        <f t="shared" si="0"/>
        <v>89.226073390761712</v>
      </c>
      <c r="H44" s="61">
        <f t="shared" si="1"/>
        <v>40.351533742331291</v>
      </c>
    </row>
    <row r="45" spans="1:8" ht="25.5" customHeight="1" x14ac:dyDescent="0.25">
      <c r="A45" s="107" t="s">
        <v>161</v>
      </c>
      <c r="B45" s="107"/>
      <c r="C45" s="10" t="s">
        <v>162</v>
      </c>
      <c r="D45" s="7">
        <v>734.68</v>
      </c>
      <c r="E45" s="7"/>
      <c r="F45" s="7">
        <v>654.92999999999995</v>
      </c>
      <c r="G45" s="61">
        <f t="shared" si="0"/>
        <v>89.144933848750469</v>
      </c>
      <c r="H45" s="61">
        <v>0</v>
      </c>
    </row>
    <row r="46" spans="1:8" ht="0.75" customHeight="1" x14ac:dyDescent="0.25">
      <c r="G46" s="61" t="e">
        <f t="shared" si="0"/>
        <v>#DIV/0!</v>
      </c>
      <c r="H46" s="61" t="e">
        <f t="shared" si="1"/>
        <v>#DIV/0!</v>
      </c>
    </row>
    <row r="47" spans="1:8" ht="25.5" customHeight="1" x14ac:dyDescent="0.25">
      <c r="A47" s="107" t="s">
        <v>163</v>
      </c>
      <c r="B47" s="107"/>
      <c r="C47" s="10" t="s">
        <v>164</v>
      </c>
      <c r="D47" s="7">
        <v>2.4700000000000002</v>
      </c>
      <c r="E47" s="7"/>
      <c r="F47" s="7">
        <v>2.8</v>
      </c>
      <c r="G47" s="61">
        <f t="shared" si="0"/>
        <v>113.36032388663966</v>
      </c>
      <c r="H47" s="61">
        <v>0</v>
      </c>
    </row>
    <row r="48" spans="1:8" ht="25.5" customHeight="1" x14ac:dyDescent="0.25">
      <c r="A48" s="107" t="s">
        <v>194</v>
      </c>
      <c r="B48" s="107"/>
      <c r="C48" s="10" t="s">
        <v>195</v>
      </c>
      <c r="D48" s="7">
        <v>0</v>
      </c>
      <c r="E48" s="7">
        <v>0</v>
      </c>
      <c r="F48" s="7">
        <v>0</v>
      </c>
      <c r="G48" s="61">
        <v>0</v>
      </c>
      <c r="H48" s="61">
        <v>0</v>
      </c>
    </row>
    <row r="49" spans="1:8" ht="25.5" customHeight="1" x14ac:dyDescent="0.25">
      <c r="A49" s="106" t="s">
        <v>252</v>
      </c>
      <c r="B49" s="106"/>
      <c r="C49" s="8" t="s">
        <v>253</v>
      </c>
      <c r="D49" s="5">
        <v>0</v>
      </c>
      <c r="E49" s="5">
        <v>1000</v>
      </c>
      <c r="F49" s="5">
        <v>0</v>
      </c>
      <c r="G49" s="61">
        <v>0</v>
      </c>
      <c r="H49" s="61">
        <f t="shared" si="1"/>
        <v>0</v>
      </c>
    </row>
    <row r="50" spans="1:8" ht="25.5" customHeight="1" x14ac:dyDescent="0.25">
      <c r="A50" s="108" t="s">
        <v>243</v>
      </c>
      <c r="B50" s="108"/>
      <c r="C50" s="9" t="s">
        <v>205</v>
      </c>
      <c r="D50" s="6">
        <v>0</v>
      </c>
      <c r="E50" s="6">
        <v>1000</v>
      </c>
      <c r="F50" s="6">
        <v>0</v>
      </c>
      <c r="G50" s="61">
        <v>0</v>
      </c>
      <c r="H50" s="61">
        <f t="shared" si="1"/>
        <v>0</v>
      </c>
    </row>
    <row r="51" spans="1:8" ht="25.5" customHeight="1" x14ac:dyDescent="0.25">
      <c r="A51" s="107" t="s">
        <v>104</v>
      </c>
      <c r="B51" s="107"/>
      <c r="C51" s="10" t="s">
        <v>105</v>
      </c>
      <c r="D51" s="7">
        <v>0</v>
      </c>
      <c r="E51" s="7">
        <v>1000</v>
      </c>
      <c r="F51" s="7">
        <v>0</v>
      </c>
      <c r="G51" s="61">
        <v>0</v>
      </c>
      <c r="H51" s="61">
        <f t="shared" si="1"/>
        <v>0</v>
      </c>
    </row>
    <row r="52" spans="1:8" ht="25.5" customHeight="1" x14ac:dyDescent="0.25">
      <c r="A52" s="107" t="s">
        <v>118</v>
      </c>
      <c r="B52" s="107"/>
      <c r="C52" s="10" t="s">
        <v>119</v>
      </c>
      <c r="D52" s="7">
        <v>0</v>
      </c>
      <c r="E52" s="7"/>
      <c r="F52" s="7">
        <v>0</v>
      </c>
      <c r="G52" s="61">
        <v>0</v>
      </c>
      <c r="H52" s="61">
        <v>0</v>
      </c>
    </row>
    <row r="53" spans="1:8" ht="0.75" customHeight="1" x14ac:dyDescent="0.25">
      <c r="G53" s="61" t="e">
        <f t="shared" si="0"/>
        <v>#DIV/0!</v>
      </c>
      <c r="H53" s="61" t="e">
        <f t="shared" si="1"/>
        <v>#DIV/0!</v>
      </c>
    </row>
    <row r="54" spans="1:8" ht="25.5" customHeight="1" x14ac:dyDescent="0.25">
      <c r="A54" s="107" t="s">
        <v>120</v>
      </c>
      <c r="B54" s="107"/>
      <c r="C54" s="10" t="s">
        <v>121</v>
      </c>
      <c r="D54" s="7">
        <v>0</v>
      </c>
      <c r="E54" s="7"/>
      <c r="F54" s="7">
        <v>0</v>
      </c>
      <c r="G54" s="61">
        <v>0</v>
      </c>
      <c r="H54" s="61">
        <v>0</v>
      </c>
    </row>
    <row r="55" spans="1:8" ht="25.5" customHeight="1" x14ac:dyDescent="0.25">
      <c r="A55" s="107" t="s">
        <v>142</v>
      </c>
      <c r="B55" s="107"/>
      <c r="C55" s="10" t="s">
        <v>143</v>
      </c>
      <c r="D55" s="7">
        <v>0</v>
      </c>
      <c r="E55" s="7"/>
      <c r="F55" s="7">
        <v>0</v>
      </c>
      <c r="G55" s="61">
        <v>0</v>
      </c>
      <c r="H55" s="61">
        <v>0</v>
      </c>
    </row>
    <row r="56" spans="1:8" ht="0.75" customHeight="1" x14ac:dyDescent="0.25">
      <c r="G56" s="61" t="e">
        <f t="shared" si="0"/>
        <v>#DIV/0!</v>
      </c>
      <c r="H56" s="61" t="e">
        <f t="shared" si="1"/>
        <v>#DIV/0!</v>
      </c>
    </row>
    <row r="57" spans="1:8" ht="25.5" customHeight="1" x14ac:dyDescent="0.25">
      <c r="A57" s="107" t="s">
        <v>146</v>
      </c>
      <c r="B57" s="107"/>
      <c r="C57" s="10" t="s">
        <v>147</v>
      </c>
      <c r="D57" s="7">
        <v>0</v>
      </c>
      <c r="E57" s="7"/>
      <c r="F57" s="7">
        <v>0</v>
      </c>
      <c r="G57" s="61">
        <v>0</v>
      </c>
      <c r="H57" s="61">
        <v>0</v>
      </c>
    </row>
    <row r="58" spans="1:8" ht="0.75" customHeight="1" x14ac:dyDescent="0.25">
      <c r="G58" s="61" t="e">
        <f t="shared" si="0"/>
        <v>#DIV/0!</v>
      </c>
      <c r="H58" s="61" t="e">
        <f t="shared" si="1"/>
        <v>#DIV/0!</v>
      </c>
    </row>
    <row r="59" spans="1:8" ht="25.5" customHeight="1" x14ac:dyDescent="0.25">
      <c r="A59" s="107" t="s">
        <v>156</v>
      </c>
      <c r="B59" s="107"/>
      <c r="C59" s="10" t="s">
        <v>149</v>
      </c>
      <c r="D59" s="7">
        <v>0</v>
      </c>
      <c r="E59" s="7"/>
      <c r="F59" s="7">
        <v>0</v>
      </c>
      <c r="G59" s="61">
        <v>0</v>
      </c>
      <c r="H59" s="61">
        <v>0</v>
      </c>
    </row>
    <row r="60" spans="1:8" ht="25.5" customHeight="1" x14ac:dyDescent="0.25">
      <c r="A60" s="106" t="s">
        <v>254</v>
      </c>
      <c r="B60" s="106"/>
      <c r="C60" s="8" t="s">
        <v>255</v>
      </c>
      <c r="D60" s="5">
        <v>0</v>
      </c>
      <c r="E60" s="5">
        <v>0</v>
      </c>
      <c r="F60" s="5">
        <v>14692.35</v>
      </c>
      <c r="G60" s="61">
        <v>0</v>
      </c>
      <c r="H60" s="61">
        <v>0</v>
      </c>
    </row>
    <row r="61" spans="1:8" ht="25.5" customHeight="1" x14ac:dyDescent="0.25">
      <c r="A61" s="108" t="s">
        <v>244</v>
      </c>
      <c r="B61" s="108"/>
      <c r="C61" s="9" t="s">
        <v>212</v>
      </c>
      <c r="D61" s="6">
        <v>0</v>
      </c>
      <c r="E61" s="6">
        <v>0</v>
      </c>
      <c r="F61" s="6">
        <v>14692.35</v>
      </c>
      <c r="G61" s="61">
        <v>0</v>
      </c>
      <c r="H61" s="61">
        <v>0</v>
      </c>
    </row>
    <row r="62" spans="1:8" ht="25.5" customHeight="1" x14ac:dyDescent="0.25">
      <c r="A62" s="107" t="s">
        <v>194</v>
      </c>
      <c r="B62" s="107"/>
      <c r="C62" s="10" t="s">
        <v>195</v>
      </c>
      <c r="D62" s="7">
        <v>0</v>
      </c>
      <c r="E62" s="7">
        <v>0</v>
      </c>
      <c r="F62" s="7">
        <v>14692.35</v>
      </c>
      <c r="G62" s="61">
        <v>0</v>
      </c>
      <c r="H62" s="61">
        <v>0</v>
      </c>
    </row>
    <row r="63" spans="1:8" ht="25.5" customHeight="1" x14ac:dyDescent="0.25">
      <c r="A63" s="107" t="s">
        <v>198</v>
      </c>
      <c r="B63" s="107"/>
      <c r="C63" s="10" t="s">
        <v>197</v>
      </c>
      <c r="D63" s="7">
        <v>0</v>
      </c>
      <c r="E63" s="7"/>
      <c r="F63" s="7">
        <v>14692.35</v>
      </c>
      <c r="G63" s="61">
        <v>0</v>
      </c>
      <c r="H63" s="61">
        <v>0</v>
      </c>
    </row>
    <row r="64" spans="1:8" ht="0.75" customHeight="1" x14ac:dyDescent="0.25">
      <c r="G64" s="61" t="e">
        <f t="shared" si="0"/>
        <v>#DIV/0!</v>
      </c>
      <c r="H64" s="61" t="e">
        <f t="shared" si="1"/>
        <v>#DIV/0!</v>
      </c>
    </row>
    <row r="65" spans="1:8" ht="25.5" customHeight="1" x14ac:dyDescent="0.25">
      <c r="A65" s="106" t="s">
        <v>256</v>
      </c>
      <c r="B65" s="106"/>
      <c r="C65" s="8" t="s">
        <v>284</v>
      </c>
      <c r="D65" s="5">
        <f>D66</f>
        <v>2627.6600000000003</v>
      </c>
      <c r="E65" s="5">
        <v>6500</v>
      </c>
      <c r="F65" s="5">
        <v>3307.74</v>
      </c>
      <c r="G65" s="61">
        <f t="shared" si="0"/>
        <v>125.88158285318494</v>
      </c>
      <c r="H65" s="61">
        <f t="shared" si="1"/>
        <v>50.888307692307691</v>
      </c>
    </row>
    <row r="66" spans="1:8" ht="25.5" customHeight="1" x14ac:dyDescent="0.25">
      <c r="A66" s="108" t="s">
        <v>243</v>
      </c>
      <c r="B66" s="108"/>
      <c r="C66" s="9" t="s">
        <v>205</v>
      </c>
      <c r="D66" s="6">
        <f>D67+D72</f>
        <v>2627.6600000000003</v>
      </c>
      <c r="E66" s="6">
        <v>6500</v>
      </c>
      <c r="F66" s="6">
        <v>3307.74</v>
      </c>
      <c r="G66" s="61">
        <f t="shared" si="0"/>
        <v>125.88158285318494</v>
      </c>
      <c r="H66" s="61">
        <f t="shared" si="1"/>
        <v>50.888307692307691</v>
      </c>
    </row>
    <row r="67" spans="1:8" ht="25.5" customHeight="1" x14ac:dyDescent="0.25">
      <c r="A67" s="107" t="s">
        <v>87</v>
      </c>
      <c r="B67" s="107"/>
      <c r="C67" s="10" t="s">
        <v>88</v>
      </c>
      <c r="D67" s="7">
        <f>D68+D69+D71</f>
        <v>2558.9</v>
      </c>
      <c r="E67" s="7">
        <v>6292</v>
      </c>
      <c r="F67" s="7">
        <v>3243.28</v>
      </c>
      <c r="G67" s="61">
        <f t="shared" si="0"/>
        <v>126.74508577904568</v>
      </c>
      <c r="H67" s="61">
        <f t="shared" si="1"/>
        <v>51.546090273362999</v>
      </c>
    </row>
    <row r="68" spans="1:8" ht="25.5" customHeight="1" x14ac:dyDescent="0.25">
      <c r="A68" s="107" t="s">
        <v>91</v>
      </c>
      <c r="B68" s="107"/>
      <c r="C68" s="10" t="s">
        <v>92</v>
      </c>
      <c r="D68" s="7">
        <v>1853.13</v>
      </c>
      <c r="E68" s="7"/>
      <c r="F68" s="7">
        <v>2612.25</v>
      </c>
      <c r="G68" s="61">
        <f t="shared" si="0"/>
        <v>140.96420650467047</v>
      </c>
      <c r="H68" s="61">
        <v>0</v>
      </c>
    </row>
    <row r="69" spans="1:8" ht="25.5" customHeight="1" x14ac:dyDescent="0.25">
      <c r="A69" s="107" t="s">
        <v>99</v>
      </c>
      <c r="B69" s="107"/>
      <c r="C69" s="10" t="s">
        <v>98</v>
      </c>
      <c r="D69" s="7">
        <v>400</v>
      </c>
      <c r="E69" s="7"/>
      <c r="F69" s="7">
        <v>200</v>
      </c>
      <c r="G69" s="61">
        <f t="shared" si="0"/>
        <v>50</v>
      </c>
      <c r="H69" s="61">
        <v>0</v>
      </c>
    </row>
    <row r="70" spans="1:8" ht="0.75" customHeight="1" x14ac:dyDescent="0.25">
      <c r="G70" s="61" t="e">
        <f t="shared" si="0"/>
        <v>#DIV/0!</v>
      </c>
      <c r="H70" s="61" t="e">
        <f t="shared" si="1"/>
        <v>#DIV/0!</v>
      </c>
    </row>
    <row r="71" spans="1:8" ht="25.5" customHeight="1" x14ac:dyDescent="0.25">
      <c r="A71" s="107" t="s">
        <v>102</v>
      </c>
      <c r="B71" s="107"/>
      <c r="C71" s="10" t="s">
        <v>103</v>
      </c>
      <c r="D71" s="7">
        <v>305.77</v>
      </c>
      <c r="E71" s="7"/>
      <c r="F71" s="7">
        <v>431.03</v>
      </c>
      <c r="G71" s="61">
        <f t="shared" si="0"/>
        <v>140.96543153350558</v>
      </c>
      <c r="H71" s="61">
        <v>0</v>
      </c>
    </row>
    <row r="72" spans="1:8" ht="25.5" customHeight="1" x14ac:dyDescent="0.25">
      <c r="A72" s="107" t="s">
        <v>104</v>
      </c>
      <c r="B72" s="107"/>
      <c r="C72" s="10" t="s">
        <v>105</v>
      </c>
      <c r="D72" s="7">
        <f>D73+D75</f>
        <v>68.760000000000005</v>
      </c>
      <c r="E72" s="7">
        <v>208</v>
      </c>
      <c r="F72" s="7">
        <v>64.459999999999994</v>
      </c>
      <c r="G72" s="61">
        <f t="shared" ref="G72:G139" si="2">F72/D72*100</f>
        <v>93.746364165212313</v>
      </c>
      <c r="H72" s="61">
        <f t="shared" ref="H72:H139" si="3">F72/E72*100</f>
        <v>30.990384615384613</v>
      </c>
    </row>
    <row r="73" spans="1:8" ht="25.5" customHeight="1" x14ac:dyDescent="0.25">
      <c r="A73" s="107" t="s">
        <v>108</v>
      </c>
      <c r="B73" s="107"/>
      <c r="C73" s="10" t="s">
        <v>109</v>
      </c>
      <c r="D73" s="7">
        <v>0</v>
      </c>
      <c r="E73" s="7"/>
      <c r="F73" s="7">
        <v>0</v>
      </c>
      <c r="G73" s="61">
        <v>0</v>
      </c>
      <c r="H73" s="61">
        <v>0</v>
      </c>
    </row>
    <row r="74" spans="1:8" ht="0.75" customHeight="1" x14ac:dyDescent="0.25">
      <c r="G74" s="61" t="e">
        <f t="shared" si="2"/>
        <v>#DIV/0!</v>
      </c>
      <c r="H74" s="61" t="e">
        <f t="shared" si="3"/>
        <v>#DIV/0!</v>
      </c>
    </row>
    <row r="75" spans="1:8" ht="25.5" customHeight="1" x14ac:dyDescent="0.25">
      <c r="A75" s="107" t="s">
        <v>110</v>
      </c>
      <c r="B75" s="107"/>
      <c r="C75" s="10" t="s">
        <v>111</v>
      </c>
      <c r="D75" s="7">
        <v>68.760000000000005</v>
      </c>
      <c r="E75" s="7"/>
      <c r="F75" s="7">
        <v>64.459999999999994</v>
      </c>
      <c r="G75" s="61">
        <f t="shared" si="2"/>
        <v>93.746364165212313</v>
      </c>
      <c r="H75" s="61">
        <v>0</v>
      </c>
    </row>
    <row r="76" spans="1:8" ht="0.75" customHeight="1" x14ac:dyDescent="0.25">
      <c r="G76" s="61" t="e">
        <f t="shared" si="2"/>
        <v>#DIV/0!</v>
      </c>
      <c r="H76" s="61" t="e">
        <f t="shared" si="3"/>
        <v>#DIV/0!</v>
      </c>
    </row>
    <row r="77" spans="1:8" ht="25.5" customHeight="1" x14ac:dyDescent="0.25">
      <c r="A77" s="106" t="s">
        <v>283</v>
      </c>
      <c r="B77" s="106"/>
      <c r="C77" s="8" t="s">
        <v>282</v>
      </c>
      <c r="D77" s="5">
        <f>D78</f>
        <v>616</v>
      </c>
      <c r="E77" s="5">
        <v>0</v>
      </c>
      <c r="F77" s="5">
        <v>0</v>
      </c>
      <c r="G77" s="61">
        <f t="shared" ref="G77" si="4">F77/D77*100</f>
        <v>0</v>
      </c>
      <c r="H77" s="61">
        <v>0</v>
      </c>
    </row>
    <row r="78" spans="1:8" ht="25.5" customHeight="1" x14ac:dyDescent="0.25">
      <c r="A78" s="108" t="s">
        <v>243</v>
      </c>
      <c r="B78" s="108"/>
      <c r="C78" s="9" t="s">
        <v>205</v>
      </c>
      <c r="D78" s="6">
        <f>D79</f>
        <v>616</v>
      </c>
      <c r="E78" s="6">
        <v>0</v>
      </c>
      <c r="F78" s="6">
        <v>0</v>
      </c>
      <c r="G78" s="61">
        <f t="shared" ref="G78" si="5">F78/D78*100</f>
        <v>0</v>
      </c>
      <c r="H78" s="61">
        <v>0</v>
      </c>
    </row>
    <row r="79" spans="1:8" ht="25.5" customHeight="1" x14ac:dyDescent="0.25">
      <c r="A79" s="107" t="s">
        <v>87</v>
      </c>
      <c r="B79" s="107"/>
      <c r="C79" s="10" t="s">
        <v>88</v>
      </c>
      <c r="D79" s="7">
        <f>D80</f>
        <v>616</v>
      </c>
      <c r="E79" s="7">
        <v>0</v>
      </c>
      <c r="F79" s="7">
        <v>0</v>
      </c>
      <c r="G79" s="61">
        <f t="shared" ref="G79:G80" si="6">F79/D79*100</f>
        <v>0</v>
      </c>
      <c r="H79" s="61">
        <v>0</v>
      </c>
    </row>
    <row r="80" spans="1:8" ht="25.5" customHeight="1" x14ac:dyDescent="0.25">
      <c r="A80" s="107" t="s">
        <v>99</v>
      </c>
      <c r="B80" s="107"/>
      <c r="C80" s="10" t="s">
        <v>98</v>
      </c>
      <c r="D80" s="7">
        <v>616</v>
      </c>
      <c r="E80" s="7"/>
      <c r="F80" s="7">
        <v>0</v>
      </c>
      <c r="G80" s="61">
        <f t="shared" si="6"/>
        <v>0</v>
      </c>
      <c r="H80" s="61">
        <v>0</v>
      </c>
    </row>
    <row r="81" spans="1:8" ht="25.5" customHeight="1" x14ac:dyDescent="0.25">
      <c r="A81" s="106" t="s">
        <v>257</v>
      </c>
      <c r="B81" s="106"/>
      <c r="C81" s="8" t="s">
        <v>258</v>
      </c>
      <c r="D81" s="5">
        <f>D82</f>
        <v>34828.36</v>
      </c>
      <c r="E81" s="5">
        <v>79000</v>
      </c>
      <c r="F81" s="5">
        <v>47269.31</v>
      </c>
      <c r="G81" s="61">
        <f t="shared" si="2"/>
        <v>135.72074596679258</v>
      </c>
      <c r="H81" s="61">
        <f t="shared" si="3"/>
        <v>59.834569620253163</v>
      </c>
    </row>
    <row r="82" spans="1:8" ht="25.5" customHeight="1" x14ac:dyDescent="0.25">
      <c r="A82" s="106" t="s">
        <v>259</v>
      </c>
      <c r="B82" s="106"/>
      <c r="C82" s="8" t="s">
        <v>260</v>
      </c>
      <c r="D82" s="5">
        <f>D83+D93</f>
        <v>34828.36</v>
      </c>
      <c r="E82" s="5">
        <v>79000</v>
      </c>
      <c r="F82" s="5">
        <v>47269.31</v>
      </c>
      <c r="G82" s="61">
        <f t="shared" si="2"/>
        <v>135.72074596679258</v>
      </c>
      <c r="H82" s="61">
        <f t="shared" si="3"/>
        <v>59.834569620253163</v>
      </c>
    </row>
    <row r="83" spans="1:8" ht="25.5" customHeight="1" x14ac:dyDescent="0.25">
      <c r="A83" s="108" t="s">
        <v>243</v>
      </c>
      <c r="B83" s="108"/>
      <c r="C83" s="9" t="s">
        <v>205</v>
      </c>
      <c r="D83" s="6">
        <f>D84+D89</f>
        <v>6002.83</v>
      </c>
      <c r="E83" s="6">
        <v>8440</v>
      </c>
      <c r="F83" s="6">
        <v>4726.92</v>
      </c>
      <c r="G83" s="61">
        <f t="shared" si="2"/>
        <v>78.744858674991633</v>
      </c>
      <c r="H83" s="61">
        <f t="shared" si="3"/>
        <v>56.006161137440756</v>
      </c>
    </row>
    <row r="84" spans="1:8" ht="25.5" customHeight="1" x14ac:dyDescent="0.25">
      <c r="A84" s="107" t="s">
        <v>87</v>
      </c>
      <c r="B84" s="107"/>
      <c r="C84" s="10" t="s">
        <v>88</v>
      </c>
      <c r="D84" s="7">
        <f>D85+D86+D88</f>
        <v>5854.14</v>
      </c>
      <c r="E84" s="7">
        <v>8122</v>
      </c>
      <c r="F84" s="7">
        <v>4555.18</v>
      </c>
      <c r="G84" s="61">
        <f t="shared" si="2"/>
        <v>77.811258357333443</v>
      </c>
      <c r="H84" s="61">
        <f t="shared" si="3"/>
        <v>56.08446195518345</v>
      </c>
    </row>
    <row r="85" spans="1:8" ht="25.5" customHeight="1" x14ac:dyDescent="0.25">
      <c r="A85" s="107" t="s">
        <v>91</v>
      </c>
      <c r="B85" s="107"/>
      <c r="C85" s="10" t="s">
        <v>92</v>
      </c>
      <c r="D85" s="7">
        <v>2645.84</v>
      </c>
      <c r="E85" s="7"/>
      <c r="F85" s="7">
        <v>3669.66</v>
      </c>
      <c r="G85" s="61">
        <f t="shared" si="2"/>
        <v>138.69546155474254</v>
      </c>
      <c r="H85" s="61">
        <v>0</v>
      </c>
    </row>
    <row r="86" spans="1:8" ht="25.5" customHeight="1" x14ac:dyDescent="0.25">
      <c r="A86" s="107" t="s">
        <v>99</v>
      </c>
      <c r="B86" s="107"/>
      <c r="C86" s="10" t="s">
        <v>98</v>
      </c>
      <c r="D86" s="7">
        <v>2800</v>
      </c>
      <c r="E86" s="7"/>
      <c r="F86" s="7">
        <v>280</v>
      </c>
      <c r="G86" s="61">
        <f t="shared" si="2"/>
        <v>10</v>
      </c>
      <c r="H86" s="61">
        <v>0</v>
      </c>
    </row>
    <row r="87" spans="1:8" ht="0.75" customHeight="1" x14ac:dyDescent="0.25">
      <c r="G87" s="61" t="e">
        <f t="shared" si="2"/>
        <v>#DIV/0!</v>
      </c>
      <c r="H87" s="61" t="e">
        <f t="shared" si="3"/>
        <v>#DIV/0!</v>
      </c>
    </row>
    <row r="88" spans="1:8" ht="25.5" customHeight="1" x14ac:dyDescent="0.25">
      <c r="A88" s="107" t="s">
        <v>102</v>
      </c>
      <c r="B88" s="107"/>
      <c r="C88" s="10" t="s">
        <v>103</v>
      </c>
      <c r="D88" s="7">
        <v>408.3</v>
      </c>
      <c r="E88" s="7"/>
      <c r="F88" s="7">
        <v>605.52</v>
      </c>
      <c r="G88" s="61">
        <f t="shared" si="2"/>
        <v>148.30271858927259</v>
      </c>
      <c r="H88" s="61">
        <v>0</v>
      </c>
    </row>
    <row r="89" spans="1:8" ht="25.5" customHeight="1" x14ac:dyDescent="0.25">
      <c r="A89" s="107" t="s">
        <v>104</v>
      </c>
      <c r="B89" s="107"/>
      <c r="C89" s="10" t="s">
        <v>105</v>
      </c>
      <c r="D89" s="7">
        <f>D90+D92</f>
        <v>148.69</v>
      </c>
      <c r="E89" s="7">
        <v>318</v>
      </c>
      <c r="F89" s="7">
        <v>171.74</v>
      </c>
      <c r="G89" s="61">
        <f t="shared" si="2"/>
        <v>115.50205124756205</v>
      </c>
      <c r="H89" s="61">
        <f t="shared" si="3"/>
        <v>54.0062893081761</v>
      </c>
    </row>
    <row r="90" spans="1:8" ht="25.5" customHeight="1" x14ac:dyDescent="0.25">
      <c r="A90" s="107" t="s">
        <v>108</v>
      </c>
      <c r="B90" s="107"/>
      <c r="C90" s="10" t="s">
        <v>109</v>
      </c>
      <c r="D90" s="7">
        <v>9</v>
      </c>
      <c r="E90" s="7"/>
      <c r="F90" s="7">
        <v>9</v>
      </c>
      <c r="G90" s="61">
        <f t="shared" si="2"/>
        <v>100</v>
      </c>
      <c r="H90" s="61">
        <v>0</v>
      </c>
    </row>
    <row r="91" spans="1:8" ht="0.75" customHeight="1" x14ac:dyDescent="0.25">
      <c r="D91" s="2">
        <v>139.69</v>
      </c>
      <c r="G91" s="61">
        <f t="shared" si="2"/>
        <v>0</v>
      </c>
      <c r="H91" s="61" t="e">
        <f t="shared" si="3"/>
        <v>#DIV/0!</v>
      </c>
    </row>
    <row r="92" spans="1:8" ht="25.5" customHeight="1" x14ac:dyDescent="0.25">
      <c r="A92" s="107" t="s">
        <v>110</v>
      </c>
      <c r="B92" s="107"/>
      <c r="C92" s="10" t="s">
        <v>111</v>
      </c>
      <c r="D92" s="7">
        <v>139.69</v>
      </c>
      <c r="E92" s="7"/>
      <c r="F92" s="7">
        <v>162.74</v>
      </c>
      <c r="G92" s="61">
        <f t="shared" si="2"/>
        <v>116.50082325148543</v>
      </c>
      <c r="H92" s="61">
        <v>0</v>
      </c>
    </row>
    <row r="93" spans="1:8" ht="25.5" customHeight="1" x14ac:dyDescent="0.25">
      <c r="A93" s="108" t="s">
        <v>245</v>
      </c>
      <c r="B93" s="108"/>
      <c r="C93" s="9" t="s">
        <v>218</v>
      </c>
      <c r="D93" s="6">
        <f>D94+D100</f>
        <v>28825.53</v>
      </c>
      <c r="E93" s="6">
        <v>70560</v>
      </c>
      <c r="F93" s="6">
        <v>42542.39</v>
      </c>
      <c r="G93" s="61">
        <f t="shared" si="2"/>
        <v>147.58580327924585</v>
      </c>
      <c r="H93" s="61">
        <f t="shared" si="3"/>
        <v>60.292502834467122</v>
      </c>
    </row>
    <row r="94" spans="1:8" ht="25.5" customHeight="1" x14ac:dyDescent="0.25">
      <c r="A94" s="107" t="s">
        <v>87</v>
      </c>
      <c r="B94" s="107"/>
      <c r="C94" s="10" t="s">
        <v>88</v>
      </c>
      <c r="D94" s="7">
        <f>D95+D97+D99</f>
        <v>27487.32</v>
      </c>
      <c r="E94" s="7">
        <v>67698</v>
      </c>
      <c r="F94" s="7">
        <v>40996.629999999997</v>
      </c>
      <c r="G94" s="61">
        <f t="shared" si="2"/>
        <v>149.14742506726736</v>
      </c>
      <c r="H94" s="61">
        <f t="shared" si="3"/>
        <v>60.558111022482194</v>
      </c>
    </row>
    <row r="95" spans="1:8" ht="25.5" customHeight="1" x14ac:dyDescent="0.25">
      <c r="A95" s="107" t="s">
        <v>91</v>
      </c>
      <c r="B95" s="107"/>
      <c r="C95" s="10" t="s">
        <v>92</v>
      </c>
      <c r="D95" s="7">
        <v>23812.77</v>
      </c>
      <c r="E95" s="7"/>
      <c r="F95" s="7">
        <v>33027.089999999997</v>
      </c>
      <c r="G95" s="61">
        <f t="shared" si="2"/>
        <v>138.69486834165028</v>
      </c>
      <c r="H95" s="61">
        <v>0</v>
      </c>
    </row>
    <row r="96" spans="1:8" ht="0.75" customHeight="1" x14ac:dyDescent="0.25">
      <c r="G96" s="61" t="e">
        <f t="shared" si="2"/>
        <v>#DIV/0!</v>
      </c>
      <c r="H96" s="61" t="e">
        <f t="shared" si="3"/>
        <v>#DIV/0!</v>
      </c>
    </row>
    <row r="97" spans="1:8" ht="25.5" customHeight="1" x14ac:dyDescent="0.25">
      <c r="A97" s="107" t="s">
        <v>99</v>
      </c>
      <c r="B97" s="107"/>
      <c r="C97" s="10" t="s">
        <v>98</v>
      </c>
      <c r="D97" s="7">
        <v>0</v>
      </c>
      <c r="E97" s="7"/>
      <c r="F97" s="7">
        <v>2520</v>
      </c>
      <c r="G97" s="61">
        <v>0</v>
      </c>
      <c r="H97" s="61">
        <v>0</v>
      </c>
    </row>
    <row r="98" spans="1:8" ht="0.75" customHeight="1" x14ac:dyDescent="0.25">
      <c r="G98" s="61" t="e">
        <f t="shared" si="2"/>
        <v>#DIV/0!</v>
      </c>
      <c r="H98" s="61" t="e">
        <f t="shared" si="3"/>
        <v>#DIV/0!</v>
      </c>
    </row>
    <row r="99" spans="1:8" ht="25.5" customHeight="1" x14ac:dyDescent="0.25">
      <c r="A99" s="107" t="s">
        <v>102</v>
      </c>
      <c r="B99" s="107"/>
      <c r="C99" s="10" t="s">
        <v>103</v>
      </c>
      <c r="D99" s="7">
        <v>3674.55</v>
      </c>
      <c r="E99" s="7"/>
      <c r="F99" s="7">
        <v>5449.54</v>
      </c>
      <c r="G99" s="61">
        <f t="shared" si="2"/>
        <v>148.30496251241647</v>
      </c>
      <c r="H99" s="61">
        <v>0</v>
      </c>
    </row>
    <row r="100" spans="1:8" ht="25.5" customHeight="1" x14ac:dyDescent="0.25">
      <c r="A100" s="107" t="s">
        <v>104</v>
      </c>
      <c r="B100" s="107"/>
      <c r="C100" s="10" t="s">
        <v>105</v>
      </c>
      <c r="D100" s="7">
        <f>D101+D103</f>
        <v>1338.21</v>
      </c>
      <c r="E100" s="7">
        <v>2862</v>
      </c>
      <c r="F100" s="7">
        <v>1545.76</v>
      </c>
      <c r="G100" s="61">
        <f t="shared" si="2"/>
        <v>115.50952391627622</v>
      </c>
      <c r="H100" s="61">
        <f t="shared" si="3"/>
        <v>54.009783368273936</v>
      </c>
    </row>
    <row r="101" spans="1:8" ht="25.5" customHeight="1" x14ac:dyDescent="0.25">
      <c r="A101" s="107" t="s">
        <v>108</v>
      </c>
      <c r="B101" s="107"/>
      <c r="C101" s="10" t="s">
        <v>109</v>
      </c>
      <c r="D101" s="7">
        <v>81</v>
      </c>
      <c r="E101" s="7"/>
      <c r="F101" s="7">
        <v>81</v>
      </c>
      <c r="G101" s="61">
        <f t="shared" si="2"/>
        <v>100</v>
      </c>
      <c r="H101" s="61">
        <v>0</v>
      </c>
    </row>
    <row r="102" spans="1:8" ht="0.75" customHeight="1" x14ac:dyDescent="0.25">
      <c r="G102" s="61" t="e">
        <f t="shared" si="2"/>
        <v>#DIV/0!</v>
      </c>
      <c r="H102" s="61" t="e">
        <f t="shared" si="3"/>
        <v>#DIV/0!</v>
      </c>
    </row>
    <row r="103" spans="1:8" ht="25.5" customHeight="1" x14ac:dyDescent="0.25">
      <c r="A103" s="107" t="s">
        <v>110</v>
      </c>
      <c r="B103" s="107"/>
      <c r="C103" s="10" t="s">
        <v>111</v>
      </c>
      <c r="D103" s="7">
        <v>1257.21</v>
      </c>
      <c r="E103" s="7"/>
      <c r="F103" s="7">
        <v>1464.76</v>
      </c>
      <c r="G103" s="61">
        <f t="shared" si="2"/>
        <v>116.50877737211762</v>
      </c>
      <c r="H103" s="61">
        <v>0</v>
      </c>
    </row>
    <row r="104" spans="1:8" ht="25.5" customHeight="1" x14ac:dyDescent="0.25">
      <c r="A104" s="106" t="s">
        <v>261</v>
      </c>
      <c r="B104" s="106"/>
      <c r="C104" s="8" t="s">
        <v>262</v>
      </c>
      <c r="D104" s="5">
        <f>D105+D106+D107+D108+D109+D110+D111</f>
        <v>1111379.1900000002</v>
      </c>
      <c r="E104" s="5">
        <v>8080953</v>
      </c>
      <c r="F104" s="5">
        <v>1457469.67</v>
      </c>
      <c r="G104" s="61">
        <f t="shared" si="2"/>
        <v>131.14062986909084</v>
      </c>
      <c r="H104" s="61">
        <f t="shared" si="3"/>
        <v>18.03586371557909</v>
      </c>
    </row>
    <row r="105" spans="1:8" ht="25.5" customHeight="1" x14ac:dyDescent="0.25">
      <c r="A105" s="106" t="s">
        <v>263</v>
      </c>
      <c r="B105" s="106"/>
      <c r="C105" s="8" t="s">
        <v>208</v>
      </c>
      <c r="D105" s="5">
        <f>D114</f>
        <v>10000.74</v>
      </c>
      <c r="E105" s="5">
        <v>51270</v>
      </c>
      <c r="F105" s="5">
        <v>37894.959999999999</v>
      </c>
      <c r="G105" s="61">
        <f t="shared" si="2"/>
        <v>378.92155980457443</v>
      </c>
      <c r="H105" s="61">
        <f t="shared" si="3"/>
        <v>73.912541447240102</v>
      </c>
    </row>
    <row r="106" spans="1:8" ht="25.5" customHeight="1" x14ac:dyDescent="0.25">
      <c r="A106" s="106" t="s">
        <v>264</v>
      </c>
      <c r="B106" s="106"/>
      <c r="C106" s="8" t="s">
        <v>209</v>
      </c>
      <c r="D106" s="5">
        <f>D153</f>
        <v>23024.55</v>
      </c>
      <c r="E106" s="5">
        <v>65900</v>
      </c>
      <c r="F106" s="5">
        <v>29704.27</v>
      </c>
      <c r="G106" s="61">
        <f t="shared" si="2"/>
        <v>129.01129446612421</v>
      </c>
      <c r="H106" s="61">
        <f t="shared" si="3"/>
        <v>45.074764795144155</v>
      </c>
    </row>
    <row r="107" spans="1:8" ht="25.5" customHeight="1" x14ac:dyDescent="0.25">
      <c r="A107" s="106" t="s">
        <v>265</v>
      </c>
      <c r="B107" s="106"/>
      <c r="C107" s="8" t="s">
        <v>214</v>
      </c>
      <c r="D107" s="5">
        <f>D168</f>
        <v>0</v>
      </c>
      <c r="E107" s="5">
        <v>4357381</v>
      </c>
      <c r="F107" s="5">
        <v>0</v>
      </c>
      <c r="G107" s="61">
        <v>0</v>
      </c>
      <c r="H107" s="61">
        <f t="shared" si="3"/>
        <v>0</v>
      </c>
    </row>
    <row r="108" spans="1:8" ht="25.5" customHeight="1" x14ac:dyDescent="0.25">
      <c r="A108" s="106" t="s">
        <v>245</v>
      </c>
      <c r="B108" s="106"/>
      <c r="C108" s="8" t="s">
        <v>218</v>
      </c>
      <c r="D108" s="5">
        <f>D171</f>
        <v>0</v>
      </c>
      <c r="E108" s="5">
        <v>787672</v>
      </c>
      <c r="F108" s="5">
        <v>0</v>
      </c>
      <c r="G108" s="61">
        <v>0</v>
      </c>
      <c r="H108" s="61">
        <f t="shared" si="3"/>
        <v>0</v>
      </c>
    </row>
    <row r="109" spans="1:8" ht="25.5" customHeight="1" x14ac:dyDescent="0.25">
      <c r="A109" s="106" t="s">
        <v>266</v>
      </c>
      <c r="B109" s="106"/>
      <c r="C109" s="8" t="s">
        <v>220</v>
      </c>
      <c r="D109" s="5">
        <f>D175</f>
        <v>1078140.78</v>
      </c>
      <c r="E109" s="5">
        <v>2816037</v>
      </c>
      <c r="F109" s="5">
        <v>1389407.84</v>
      </c>
      <c r="G109" s="61">
        <f t="shared" si="2"/>
        <v>128.87072502720841</v>
      </c>
      <c r="H109" s="61">
        <f t="shared" si="3"/>
        <v>49.339118768680954</v>
      </c>
    </row>
    <row r="110" spans="1:8" ht="25.5" customHeight="1" x14ac:dyDescent="0.25">
      <c r="A110" s="106" t="s">
        <v>267</v>
      </c>
      <c r="B110" s="106"/>
      <c r="C110" s="8" t="s">
        <v>223</v>
      </c>
      <c r="D110" s="5">
        <f>D217</f>
        <v>116.82</v>
      </c>
      <c r="E110" s="5">
        <v>2500</v>
      </c>
      <c r="F110" s="5">
        <v>270</v>
      </c>
      <c r="G110" s="61">
        <f t="shared" si="2"/>
        <v>231.12480739599386</v>
      </c>
      <c r="H110" s="61">
        <f t="shared" si="3"/>
        <v>10.8</v>
      </c>
    </row>
    <row r="111" spans="1:8" ht="33" customHeight="1" x14ac:dyDescent="0.25">
      <c r="A111" s="106" t="s">
        <v>268</v>
      </c>
      <c r="B111" s="106"/>
      <c r="C111" s="8" t="s">
        <v>226</v>
      </c>
      <c r="D111" s="5">
        <f>D225</f>
        <v>96.3</v>
      </c>
      <c r="E111" s="5">
        <v>193</v>
      </c>
      <c r="F111" s="5">
        <v>192.6</v>
      </c>
      <c r="G111" s="61">
        <f t="shared" si="2"/>
        <v>200</v>
      </c>
      <c r="H111" s="61">
        <f t="shared" si="3"/>
        <v>99.792746113989637</v>
      </c>
    </row>
    <row r="112" spans="1:8" ht="25.5" customHeight="1" x14ac:dyDescent="0.25">
      <c r="A112" s="106" t="s">
        <v>246</v>
      </c>
      <c r="B112" s="106"/>
      <c r="C112" s="8" t="s">
        <v>247</v>
      </c>
      <c r="D112" s="5">
        <f>D113</f>
        <v>1111379.1900000002</v>
      </c>
      <c r="E112" s="5">
        <v>8080953</v>
      </c>
      <c r="F112" s="5">
        <v>1457469.67</v>
      </c>
      <c r="G112" s="61">
        <f t="shared" si="2"/>
        <v>131.14062986909084</v>
      </c>
      <c r="H112" s="61">
        <f t="shared" si="3"/>
        <v>18.03586371557909</v>
      </c>
    </row>
    <row r="113" spans="1:8" ht="25.5" customHeight="1" x14ac:dyDescent="0.25">
      <c r="A113" s="106" t="s">
        <v>269</v>
      </c>
      <c r="B113" s="106"/>
      <c r="C113" s="8" t="s">
        <v>270</v>
      </c>
      <c r="D113" s="5">
        <f>D114+D153+D168+D171+D175+D217+D225</f>
        <v>1111379.1900000002</v>
      </c>
      <c r="E113" s="5">
        <v>8080953</v>
      </c>
      <c r="F113" s="5">
        <v>1457469.67</v>
      </c>
      <c r="G113" s="61">
        <f t="shared" si="2"/>
        <v>131.14062986909084</v>
      </c>
      <c r="H113" s="61">
        <f t="shared" si="3"/>
        <v>18.03586371557909</v>
      </c>
    </row>
    <row r="114" spans="1:8" ht="25.5" customHeight="1" x14ac:dyDescent="0.25">
      <c r="A114" s="108" t="s">
        <v>263</v>
      </c>
      <c r="B114" s="108"/>
      <c r="C114" s="9" t="s">
        <v>208</v>
      </c>
      <c r="D114" s="6">
        <f>D115+D121+D139+D141+D146+D143</f>
        <v>10000.74</v>
      </c>
      <c r="E114" s="6">
        <v>51270</v>
      </c>
      <c r="F114" s="6">
        <v>37894.959999999999</v>
      </c>
      <c r="G114" s="61">
        <f t="shared" si="2"/>
        <v>378.92155980457443</v>
      </c>
      <c r="H114" s="61">
        <f t="shared" si="3"/>
        <v>73.912541447240102</v>
      </c>
    </row>
    <row r="115" spans="1:8" ht="25.5" customHeight="1" x14ac:dyDescent="0.25">
      <c r="A115" s="107" t="s">
        <v>87</v>
      </c>
      <c r="B115" s="107"/>
      <c r="C115" s="10" t="s">
        <v>88</v>
      </c>
      <c r="D115" s="7">
        <f>D116+D118+D119</f>
        <v>4160.55</v>
      </c>
      <c r="E115" s="7">
        <v>11164</v>
      </c>
      <c r="F115" s="7">
        <v>5621.28</v>
      </c>
      <c r="G115" s="61">
        <f t="shared" si="2"/>
        <v>135.10906010022711</v>
      </c>
      <c r="H115" s="61">
        <f t="shared" si="3"/>
        <v>50.351845216768176</v>
      </c>
    </row>
    <row r="116" spans="1:8" ht="25.5" customHeight="1" x14ac:dyDescent="0.25">
      <c r="A116" s="107" t="s">
        <v>91</v>
      </c>
      <c r="B116" s="107"/>
      <c r="C116" s="10" t="s">
        <v>92</v>
      </c>
      <c r="D116" s="7">
        <v>1716.3</v>
      </c>
      <c r="E116" s="7"/>
      <c r="F116" s="7">
        <v>3722.29</v>
      </c>
      <c r="G116" s="61">
        <f t="shared" si="2"/>
        <v>216.87875080114202</v>
      </c>
      <c r="H116" s="61">
        <v>0</v>
      </c>
    </row>
    <row r="117" spans="1:8" ht="0.75" customHeight="1" x14ac:dyDescent="0.25">
      <c r="G117" s="61" t="e">
        <f t="shared" si="2"/>
        <v>#DIV/0!</v>
      </c>
      <c r="H117" s="61" t="e">
        <f t="shared" si="3"/>
        <v>#DIV/0!</v>
      </c>
    </row>
    <row r="118" spans="1:8" ht="25.5" customHeight="1" x14ac:dyDescent="0.25">
      <c r="A118" s="107" t="s">
        <v>99</v>
      </c>
      <c r="B118" s="107"/>
      <c r="C118" s="10" t="s">
        <v>98</v>
      </c>
      <c r="D118" s="7">
        <v>2161.0500000000002</v>
      </c>
      <c r="E118" s="7"/>
      <c r="F118" s="7">
        <v>1284.82</v>
      </c>
      <c r="G118" s="61">
        <f t="shared" si="2"/>
        <v>59.453506397353131</v>
      </c>
      <c r="H118" s="61">
        <v>0</v>
      </c>
    </row>
    <row r="119" spans="1:8" ht="25.5" customHeight="1" x14ac:dyDescent="0.25">
      <c r="A119" s="107" t="s">
        <v>102</v>
      </c>
      <c r="B119" s="107"/>
      <c r="C119" s="10" t="s">
        <v>103</v>
      </c>
      <c r="D119" s="7">
        <v>283.2</v>
      </c>
      <c r="E119" s="7"/>
      <c r="F119" s="7">
        <v>614.16999999999996</v>
      </c>
      <c r="G119" s="61">
        <f t="shared" si="2"/>
        <v>216.86793785310732</v>
      </c>
      <c r="H119" s="61">
        <v>0</v>
      </c>
    </row>
    <row r="120" spans="1:8" ht="0.75" customHeight="1" x14ac:dyDescent="0.25">
      <c r="G120" s="61" t="e">
        <f t="shared" si="2"/>
        <v>#DIV/0!</v>
      </c>
      <c r="H120" s="61" t="e">
        <f t="shared" si="3"/>
        <v>#DIV/0!</v>
      </c>
    </row>
    <row r="121" spans="1:8" ht="25.5" customHeight="1" x14ac:dyDescent="0.25">
      <c r="A121" s="107" t="s">
        <v>104</v>
      </c>
      <c r="B121" s="107"/>
      <c r="C121" s="10" t="s">
        <v>105</v>
      </c>
      <c r="D121" s="7">
        <f>D122+D123+D125+D126+D128+D129+D131+D133+D134+D136+D137</f>
        <v>5417.78</v>
      </c>
      <c r="E121" s="7">
        <v>32036</v>
      </c>
      <c r="F121" s="7">
        <v>26199.26</v>
      </c>
      <c r="G121" s="61">
        <f t="shared" si="2"/>
        <v>483.5792520183544</v>
      </c>
      <c r="H121" s="61">
        <f t="shared" si="3"/>
        <v>81.780684230240979</v>
      </c>
    </row>
    <row r="122" spans="1:8" ht="25.5" customHeight="1" x14ac:dyDescent="0.25">
      <c r="A122" s="107" t="s">
        <v>110</v>
      </c>
      <c r="B122" s="107"/>
      <c r="C122" s="10" t="s">
        <v>111</v>
      </c>
      <c r="D122" s="7">
        <v>0</v>
      </c>
      <c r="E122" s="7"/>
      <c r="F122" s="7">
        <v>497.23</v>
      </c>
      <c r="G122" s="61">
        <v>0</v>
      </c>
      <c r="H122" s="61">
        <v>0</v>
      </c>
    </row>
    <row r="123" spans="1:8" ht="25.5" customHeight="1" x14ac:dyDescent="0.25">
      <c r="A123" s="107" t="s">
        <v>118</v>
      </c>
      <c r="B123" s="107"/>
      <c r="C123" s="10" t="s">
        <v>119</v>
      </c>
      <c r="D123" s="7">
        <v>27.02</v>
      </c>
      <c r="E123" s="7"/>
      <c r="F123" s="7">
        <v>127.17</v>
      </c>
      <c r="G123" s="61">
        <f t="shared" si="2"/>
        <v>470.6513693560326</v>
      </c>
      <c r="H123" s="61">
        <v>0</v>
      </c>
    </row>
    <row r="124" spans="1:8" ht="0.75" customHeight="1" x14ac:dyDescent="0.25">
      <c r="G124" s="61" t="e">
        <f t="shared" si="2"/>
        <v>#DIV/0!</v>
      </c>
      <c r="H124" s="61" t="e">
        <f t="shared" si="3"/>
        <v>#DIV/0!</v>
      </c>
    </row>
    <row r="125" spans="1:8" ht="25.5" customHeight="1" x14ac:dyDescent="0.25">
      <c r="A125" s="107" t="s">
        <v>120</v>
      </c>
      <c r="B125" s="107"/>
      <c r="C125" s="10" t="s">
        <v>121</v>
      </c>
      <c r="D125" s="7">
        <v>2170.96</v>
      </c>
      <c r="E125" s="7"/>
      <c r="F125" s="7">
        <v>2693.54</v>
      </c>
      <c r="G125" s="61">
        <f t="shared" si="2"/>
        <v>124.07137856063677</v>
      </c>
      <c r="H125" s="61">
        <v>0</v>
      </c>
    </row>
    <row r="126" spans="1:8" ht="25.5" customHeight="1" x14ac:dyDescent="0.25">
      <c r="A126" s="107" t="s">
        <v>124</v>
      </c>
      <c r="B126" s="107"/>
      <c r="C126" s="10" t="s">
        <v>125</v>
      </c>
      <c r="D126" s="7">
        <v>405.96</v>
      </c>
      <c r="E126" s="7"/>
      <c r="F126" s="7">
        <v>613</v>
      </c>
      <c r="G126" s="61">
        <f t="shared" si="2"/>
        <v>151.00009853187507</v>
      </c>
      <c r="H126" s="61">
        <v>0</v>
      </c>
    </row>
    <row r="127" spans="1:8" ht="0.75" customHeight="1" x14ac:dyDescent="0.25">
      <c r="G127" s="61" t="e">
        <f t="shared" si="2"/>
        <v>#DIV/0!</v>
      </c>
      <c r="H127" s="61" t="e">
        <f t="shared" si="3"/>
        <v>#DIV/0!</v>
      </c>
    </row>
    <row r="128" spans="1:8" ht="25.5" customHeight="1" x14ac:dyDescent="0.25">
      <c r="A128" s="107" t="s">
        <v>126</v>
      </c>
      <c r="B128" s="107"/>
      <c r="C128" s="10" t="s">
        <v>127</v>
      </c>
      <c r="D128" s="7">
        <v>478.55</v>
      </c>
      <c r="E128" s="7"/>
      <c r="F128" s="7">
        <v>3167.43</v>
      </c>
      <c r="G128" s="61">
        <f t="shared" si="2"/>
        <v>661.8806812245324</v>
      </c>
      <c r="H128" s="61">
        <v>0</v>
      </c>
    </row>
    <row r="129" spans="1:8" ht="25.5" customHeight="1" x14ac:dyDescent="0.25">
      <c r="A129" s="107" t="s">
        <v>130</v>
      </c>
      <c r="B129" s="107"/>
      <c r="C129" s="10" t="s">
        <v>131</v>
      </c>
      <c r="D129" s="7">
        <v>0</v>
      </c>
      <c r="E129" s="7"/>
      <c r="F129" s="7">
        <v>28.97</v>
      </c>
      <c r="G129" s="61">
        <v>0</v>
      </c>
      <c r="H129" s="61">
        <v>0</v>
      </c>
    </row>
    <row r="130" spans="1:8" ht="0.75" customHeight="1" x14ac:dyDescent="0.25">
      <c r="G130" s="61" t="e">
        <f t="shared" si="2"/>
        <v>#DIV/0!</v>
      </c>
      <c r="H130" s="61" t="e">
        <f t="shared" si="3"/>
        <v>#DIV/0!</v>
      </c>
    </row>
    <row r="131" spans="1:8" ht="25.5" customHeight="1" x14ac:dyDescent="0.25">
      <c r="A131" s="107" t="s">
        <v>132</v>
      </c>
      <c r="B131" s="107"/>
      <c r="C131" s="10" t="s">
        <v>133</v>
      </c>
      <c r="D131" s="7">
        <v>1423.6</v>
      </c>
      <c r="E131" s="7"/>
      <c r="F131" s="7">
        <v>15718.03</v>
      </c>
      <c r="G131" s="61">
        <f t="shared" si="2"/>
        <v>1104.104383253723</v>
      </c>
      <c r="H131" s="61">
        <v>0</v>
      </c>
    </row>
    <row r="132" spans="1:8" ht="0.75" customHeight="1" x14ac:dyDescent="0.25">
      <c r="G132" s="61" t="e">
        <f t="shared" si="2"/>
        <v>#DIV/0!</v>
      </c>
      <c r="H132" s="61" t="e">
        <f t="shared" si="3"/>
        <v>#DIV/0!</v>
      </c>
    </row>
    <row r="133" spans="1:8" ht="25.5" customHeight="1" x14ac:dyDescent="0.25">
      <c r="A133" s="107" t="s">
        <v>136</v>
      </c>
      <c r="B133" s="107"/>
      <c r="C133" s="10" t="s">
        <v>137</v>
      </c>
      <c r="D133" s="7">
        <v>716.56</v>
      </c>
      <c r="E133" s="7"/>
      <c r="F133" s="7">
        <v>237.5</v>
      </c>
      <c r="G133" s="61">
        <f t="shared" si="2"/>
        <v>33.144468013843927</v>
      </c>
      <c r="H133" s="61">
        <v>0</v>
      </c>
    </row>
    <row r="134" spans="1:8" ht="25.5" customHeight="1" x14ac:dyDescent="0.25">
      <c r="A134" s="107" t="s">
        <v>140</v>
      </c>
      <c r="B134" s="107"/>
      <c r="C134" s="10" t="s">
        <v>141</v>
      </c>
      <c r="D134" s="7">
        <v>0</v>
      </c>
      <c r="E134" s="7"/>
      <c r="F134" s="7">
        <v>0</v>
      </c>
      <c r="G134" s="61">
        <v>0</v>
      </c>
      <c r="H134" s="61">
        <v>0</v>
      </c>
    </row>
    <row r="135" spans="1:8" ht="0.75" customHeight="1" x14ac:dyDescent="0.25">
      <c r="G135" s="61" t="e">
        <f t="shared" si="2"/>
        <v>#DIV/0!</v>
      </c>
      <c r="H135" s="61" t="e">
        <f t="shared" si="3"/>
        <v>#DIV/0!</v>
      </c>
    </row>
    <row r="136" spans="1:8" ht="25.5" customHeight="1" x14ac:dyDescent="0.25">
      <c r="A136" s="107" t="s">
        <v>146</v>
      </c>
      <c r="B136" s="107"/>
      <c r="C136" s="10" t="s">
        <v>147</v>
      </c>
      <c r="D136" s="7">
        <v>0</v>
      </c>
      <c r="E136" s="7"/>
      <c r="F136" s="7">
        <v>1752.5</v>
      </c>
      <c r="G136" s="61">
        <v>0</v>
      </c>
      <c r="H136" s="61">
        <v>0</v>
      </c>
    </row>
    <row r="137" spans="1:8" ht="25.5" customHeight="1" x14ac:dyDescent="0.25">
      <c r="A137" s="107" t="s">
        <v>156</v>
      </c>
      <c r="B137" s="107"/>
      <c r="C137" s="10" t="s">
        <v>149</v>
      </c>
      <c r="D137" s="7">
        <v>195.13</v>
      </c>
      <c r="E137" s="7"/>
      <c r="F137" s="7">
        <v>1363.89</v>
      </c>
      <c r="G137" s="61">
        <f t="shared" si="2"/>
        <v>698.96479270230111</v>
      </c>
      <c r="H137" s="61">
        <v>0</v>
      </c>
    </row>
    <row r="138" spans="1:8" ht="0.75" customHeight="1" x14ac:dyDescent="0.25">
      <c r="G138" s="61" t="e">
        <f t="shared" si="2"/>
        <v>#DIV/0!</v>
      </c>
      <c r="H138" s="61" t="e">
        <f t="shared" si="3"/>
        <v>#DIV/0!</v>
      </c>
    </row>
    <row r="139" spans="1:8" ht="25.5" customHeight="1" x14ac:dyDescent="0.25">
      <c r="A139" s="107" t="s">
        <v>157</v>
      </c>
      <c r="B139" s="107"/>
      <c r="C139" s="10" t="s">
        <v>158</v>
      </c>
      <c r="D139" s="7">
        <f>D140</f>
        <v>35.39</v>
      </c>
      <c r="E139" s="7">
        <v>70</v>
      </c>
      <c r="F139" s="7">
        <v>5.95</v>
      </c>
      <c r="G139" s="61">
        <f t="shared" si="2"/>
        <v>16.812658943204294</v>
      </c>
      <c r="H139" s="61">
        <f t="shared" si="3"/>
        <v>8.5</v>
      </c>
    </row>
    <row r="140" spans="1:8" ht="25.5" customHeight="1" x14ac:dyDescent="0.25">
      <c r="A140" s="107" t="s">
        <v>161</v>
      </c>
      <c r="B140" s="107"/>
      <c r="C140" s="10" t="s">
        <v>162</v>
      </c>
      <c r="D140" s="7">
        <v>35.39</v>
      </c>
      <c r="E140" s="7"/>
      <c r="F140" s="7">
        <v>5.95</v>
      </c>
      <c r="G140" s="61">
        <f t="shared" ref="G140:G209" si="7">F140/D140*100</f>
        <v>16.812658943204294</v>
      </c>
      <c r="H140" s="61">
        <v>0</v>
      </c>
    </row>
    <row r="141" spans="1:8" ht="25.5" customHeight="1" x14ac:dyDescent="0.25">
      <c r="A141" s="107" t="s">
        <v>165</v>
      </c>
      <c r="B141" s="107"/>
      <c r="C141" s="10" t="s">
        <v>166</v>
      </c>
      <c r="D141" s="7">
        <f>D142</f>
        <v>280</v>
      </c>
      <c r="E141" s="7">
        <v>0</v>
      </c>
      <c r="F141" s="7">
        <v>100</v>
      </c>
      <c r="G141" s="61">
        <f t="shared" si="7"/>
        <v>35.714285714285715</v>
      </c>
      <c r="H141" s="61">
        <v>0</v>
      </c>
    </row>
    <row r="142" spans="1:8" ht="25.5" customHeight="1" x14ac:dyDescent="0.25">
      <c r="A142" s="107" t="s">
        <v>169</v>
      </c>
      <c r="B142" s="107"/>
      <c r="C142" s="10" t="s">
        <v>170</v>
      </c>
      <c r="D142" s="7">
        <v>280</v>
      </c>
      <c r="E142" s="7"/>
      <c r="F142" s="7">
        <v>100</v>
      </c>
      <c r="G142" s="61">
        <f t="shared" si="7"/>
        <v>35.714285714285715</v>
      </c>
      <c r="H142" s="61">
        <v>0</v>
      </c>
    </row>
    <row r="143" spans="1:8" ht="25.5" customHeight="1" x14ac:dyDescent="0.25">
      <c r="A143" s="107" t="s">
        <v>171</v>
      </c>
      <c r="B143" s="107"/>
      <c r="C143" s="10" t="s">
        <v>172</v>
      </c>
      <c r="D143" s="7">
        <f>D144</f>
        <v>3.85</v>
      </c>
      <c r="E143" s="7">
        <v>0</v>
      </c>
      <c r="F143" s="7">
        <v>0</v>
      </c>
      <c r="G143" s="61">
        <f t="shared" ref="G143:G144" si="8">F143/D143*100</f>
        <v>0</v>
      </c>
      <c r="H143" s="61">
        <v>0</v>
      </c>
    </row>
    <row r="144" spans="1:8" ht="25.5" customHeight="1" x14ac:dyDescent="0.25">
      <c r="A144" s="107" t="s">
        <v>174</v>
      </c>
      <c r="B144" s="107"/>
      <c r="C144" s="10" t="s">
        <v>175</v>
      </c>
      <c r="D144" s="7">
        <v>3.85</v>
      </c>
      <c r="E144" s="7"/>
      <c r="F144" s="7">
        <v>964.16</v>
      </c>
      <c r="G144" s="62">
        <f t="shared" si="8"/>
        <v>25043.11688311688</v>
      </c>
      <c r="H144" s="61">
        <v>0</v>
      </c>
    </row>
    <row r="145" spans="1:8" ht="0.75" customHeight="1" x14ac:dyDescent="0.25">
      <c r="G145" s="61"/>
      <c r="H145" s="61"/>
    </row>
    <row r="146" spans="1:8" ht="25.5" customHeight="1" x14ac:dyDescent="0.25">
      <c r="A146" s="107" t="s">
        <v>178</v>
      </c>
      <c r="B146" s="107"/>
      <c r="C146" s="10" t="s">
        <v>179</v>
      </c>
      <c r="D146" s="7">
        <f>D147+D149+D150+D152</f>
        <v>103.17</v>
      </c>
      <c r="E146" s="7">
        <v>8000</v>
      </c>
      <c r="F146" s="7">
        <v>5968.47</v>
      </c>
      <c r="G146" s="61">
        <f t="shared" si="7"/>
        <v>5785.0828729281775</v>
      </c>
      <c r="H146" s="61">
        <f t="shared" ref="H146:H209" si="9">F146/E146*100</f>
        <v>74.605874999999997</v>
      </c>
    </row>
    <row r="147" spans="1:8" ht="25.5" customHeight="1" x14ac:dyDescent="0.25">
      <c r="A147" s="107" t="s">
        <v>182</v>
      </c>
      <c r="B147" s="107"/>
      <c r="C147" s="10" t="s">
        <v>183</v>
      </c>
      <c r="D147" s="7">
        <v>0</v>
      </c>
      <c r="E147" s="7"/>
      <c r="F147" s="7">
        <v>5247.4</v>
      </c>
      <c r="G147" s="61">
        <v>0</v>
      </c>
      <c r="H147" s="61">
        <v>0</v>
      </c>
    </row>
    <row r="148" spans="1:8" ht="0.75" customHeight="1" x14ac:dyDescent="0.25">
      <c r="G148" s="61" t="e">
        <f t="shared" si="7"/>
        <v>#DIV/0!</v>
      </c>
      <c r="H148" s="61" t="e">
        <f t="shared" si="9"/>
        <v>#DIV/0!</v>
      </c>
    </row>
    <row r="149" spans="1:8" ht="25.5" customHeight="1" x14ac:dyDescent="0.25">
      <c r="A149" s="107" t="s">
        <v>186</v>
      </c>
      <c r="B149" s="107"/>
      <c r="C149" s="10" t="s">
        <v>187</v>
      </c>
      <c r="D149" s="7">
        <v>0</v>
      </c>
      <c r="E149" s="7"/>
      <c r="F149" s="7">
        <v>580</v>
      </c>
      <c r="G149" s="61">
        <v>0</v>
      </c>
      <c r="H149" s="61">
        <v>0</v>
      </c>
    </row>
    <row r="150" spans="1:8" ht="25.5" customHeight="1" x14ac:dyDescent="0.25">
      <c r="A150" s="107" t="s">
        <v>188</v>
      </c>
      <c r="B150" s="107"/>
      <c r="C150" s="10" t="s">
        <v>189</v>
      </c>
      <c r="D150" s="7">
        <v>0</v>
      </c>
      <c r="E150" s="7"/>
      <c r="F150" s="7">
        <v>0</v>
      </c>
      <c r="G150" s="61">
        <v>0</v>
      </c>
      <c r="H150" s="61">
        <v>0</v>
      </c>
    </row>
    <row r="151" spans="1:8" ht="0.75" customHeight="1" x14ac:dyDescent="0.25">
      <c r="G151" s="61" t="e">
        <f t="shared" si="7"/>
        <v>#DIV/0!</v>
      </c>
      <c r="H151" s="61" t="e">
        <f t="shared" si="9"/>
        <v>#DIV/0!</v>
      </c>
    </row>
    <row r="152" spans="1:8" ht="25.5" customHeight="1" x14ac:dyDescent="0.25">
      <c r="A152" s="107" t="s">
        <v>192</v>
      </c>
      <c r="B152" s="107"/>
      <c r="C152" s="10" t="s">
        <v>193</v>
      </c>
      <c r="D152" s="7">
        <v>103.17</v>
      </c>
      <c r="E152" s="7"/>
      <c r="F152" s="7">
        <v>141.07</v>
      </c>
      <c r="G152" s="61">
        <f t="shared" si="7"/>
        <v>136.73548512164388</v>
      </c>
      <c r="H152" s="61">
        <v>0</v>
      </c>
    </row>
    <row r="153" spans="1:8" ht="25.5" customHeight="1" x14ac:dyDescent="0.25">
      <c r="A153" s="108" t="s">
        <v>264</v>
      </c>
      <c r="B153" s="108"/>
      <c r="C153" s="9" t="s">
        <v>209</v>
      </c>
      <c r="D153" s="6">
        <f>D154</f>
        <v>23024.55</v>
      </c>
      <c r="E153" s="6">
        <v>65900</v>
      </c>
      <c r="F153" s="6">
        <v>29704.27</v>
      </c>
      <c r="G153" s="61">
        <f t="shared" si="7"/>
        <v>129.01129446612421</v>
      </c>
      <c r="H153" s="61">
        <f t="shared" si="9"/>
        <v>45.074764795144155</v>
      </c>
    </row>
    <row r="154" spans="1:8" ht="25.5" customHeight="1" x14ac:dyDescent="0.25">
      <c r="A154" s="107" t="s">
        <v>104</v>
      </c>
      <c r="B154" s="107"/>
      <c r="C154" s="10" t="s">
        <v>105</v>
      </c>
      <c r="D154" s="7">
        <f>D155+D157+D161+D163+D164+D166+D158+D159+D160</f>
        <v>23024.55</v>
      </c>
      <c r="E154" s="7">
        <v>65900</v>
      </c>
      <c r="F154" s="7">
        <v>29704.27</v>
      </c>
      <c r="G154" s="61">
        <f t="shared" si="7"/>
        <v>129.01129446612421</v>
      </c>
      <c r="H154" s="61">
        <f t="shared" si="9"/>
        <v>45.074764795144155</v>
      </c>
    </row>
    <row r="155" spans="1:8" ht="25.5" customHeight="1" x14ac:dyDescent="0.25">
      <c r="A155" s="107" t="s">
        <v>118</v>
      </c>
      <c r="B155" s="107"/>
      <c r="C155" s="10" t="s">
        <v>119</v>
      </c>
      <c r="D155" s="7">
        <v>183.47</v>
      </c>
      <c r="E155" s="7"/>
      <c r="F155" s="7">
        <v>250.48</v>
      </c>
      <c r="G155" s="61">
        <f t="shared" si="7"/>
        <v>136.52368234588761</v>
      </c>
      <c r="H155" s="61">
        <v>0</v>
      </c>
    </row>
    <row r="156" spans="1:8" ht="0.75" customHeight="1" x14ac:dyDescent="0.25">
      <c r="G156" s="61" t="e">
        <f t="shared" si="7"/>
        <v>#DIV/0!</v>
      </c>
      <c r="H156" s="61" t="e">
        <f t="shared" si="9"/>
        <v>#DIV/0!</v>
      </c>
    </row>
    <row r="157" spans="1:8" ht="25.5" customHeight="1" x14ac:dyDescent="0.25">
      <c r="A157" s="107" t="s">
        <v>120</v>
      </c>
      <c r="B157" s="107"/>
      <c r="C157" s="10" t="s">
        <v>121</v>
      </c>
      <c r="D157" s="7">
        <v>6559.87</v>
      </c>
      <c r="E157" s="7"/>
      <c r="F157" s="7">
        <v>20743.14</v>
      </c>
      <c r="G157" s="61">
        <f t="shared" si="7"/>
        <v>316.21266884862047</v>
      </c>
      <c r="H157" s="61">
        <v>0</v>
      </c>
    </row>
    <row r="158" spans="1:8" ht="25.5" customHeight="1" x14ac:dyDescent="0.25">
      <c r="A158" s="107" t="s">
        <v>124</v>
      </c>
      <c r="B158" s="107"/>
      <c r="C158" s="10" t="s">
        <v>125</v>
      </c>
      <c r="D158" s="7">
        <v>68.930000000000007</v>
      </c>
      <c r="E158" s="7"/>
      <c r="F158" s="7">
        <v>0</v>
      </c>
      <c r="G158" s="61">
        <f t="shared" si="7"/>
        <v>0</v>
      </c>
      <c r="H158" s="61">
        <v>0</v>
      </c>
    </row>
    <row r="159" spans="1:8" ht="25.5" customHeight="1" x14ac:dyDescent="0.25">
      <c r="A159" s="107" t="s">
        <v>126</v>
      </c>
      <c r="B159" s="107"/>
      <c r="C159" s="10" t="s">
        <v>127</v>
      </c>
      <c r="D159" s="7">
        <v>66.599999999999994</v>
      </c>
      <c r="E159" s="7"/>
      <c r="F159" s="7">
        <v>0</v>
      </c>
      <c r="G159" s="61">
        <f t="shared" si="7"/>
        <v>0</v>
      </c>
      <c r="H159" s="61">
        <v>0</v>
      </c>
    </row>
    <row r="160" spans="1:8" ht="25.5" customHeight="1" x14ac:dyDescent="0.25">
      <c r="A160" s="107" t="s">
        <v>140</v>
      </c>
      <c r="B160" s="107"/>
      <c r="C160" s="10" t="s">
        <v>141</v>
      </c>
      <c r="D160" s="7">
        <v>133.38999999999999</v>
      </c>
      <c r="E160" s="7"/>
      <c r="F160" s="7">
        <v>0</v>
      </c>
      <c r="G160" s="61">
        <f t="shared" si="7"/>
        <v>0</v>
      </c>
      <c r="H160" s="61">
        <v>0</v>
      </c>
    </row>
    <row r="161" spans="1:8" ht="25.5" customHeight="1" x14ac:dyDescent="0.25">
      <c r="A161" s="107" t="s">
        <v>142</v>
      </c>
      <c r="B161" s="107"/>
      <c r="C161" s="10" t="s">
        <v>143</v>
      </c>
      <c r="D161" s="7">
        <v>0</v>
      </c>
      <c r="E161" s="7"/>
      <c r="F161" s="7">
        <v>4000</v>
      </c>
      <c r="G161" s="61">
        <v>0</v>
      </c>
      <c r="H161" s="61">
        <v>0</v>
      </c>
    </row>
    <row r="162" spans="1:8" ht="0.75" customHeight="1" x14ac:dyDescent="0.25">
      <c r="G162" s="61" t="e">
        <f t="shared" si="7"/>
        <v>#DIV/0!</v>
      </c>
      <c r="H162" s="61" t="e">
        <f t="shared" si="9"/>
        <v>#DIV/0!</v>
      </c>
    </row>
    <row r="163" spans="1:8" ht="25.5" customHeight="1" x14ac:dyDescent="0.25">
      <c r="A163" s="107" t="s">
        <v>146</v>
      </c>
      <c r="B163" s="107"/>
      <c r="C163" s="10" t="s">
        <v>147</v>
      </c>
      <c r="D163" s="7">
        <v>15892.28</v>
      </c>
      <c r="E163" s="7"/>
      <c r="F163" s="7">
        <v>274.63</v>
      </c>
      <c r="G163" s="61">
        <f t="shared" si="7"/>
        <v>1.7280717430098136</v>
      </c>
      <c r="H163" s="61">
        <v>0</v>
      </c>
    </row>
    <row r="164" spans="1:8" ht="25.5" customHeight="1" x14ac:dyDescent="0.25">
      <c r="A164" s="107" t="s">
        <v>150</v>
      </c>
      <c r="B164" s="107"/>
      <c r="C164" s="10" t="s">
        <v>151</v>
      </c>
      <c r="D164" s="7">
        <v>0</v>
      </c>
      <c r="E164" s="7"/>
      <c r="F164" s="7">
        <v>80.02</v>
      </c>
      <c r="G164" s="61">
        <v>0</v>
      </c>
      <c r="H164" s="61">
        <v>0</v>
      </c>
    </row>
    <row r="165" spans="1:8" ht="0.75" customHeight="1" x14ac:dyDescent="0.25">
      <c r="G165" s="61" t="e">
        <f t="shared" si="7"/>
        <v>#DIV/0!</v>
      </c>
      <c r="H165" s="61" t="e">
        <f t="shared" si="9"/>
        <v>#DIV/0!</v>
      </c>
    </row>
    <row r="166" spans="1:8" ht="25.5" customHeight="1" x14ac:dyDescent="0.25">
      <c r="A166" s="107" t="s">
        <v>156</v>
      </c>
      <c r="B166" s="107"/>
      <c r="C166" s="10" t="s">
        <v>149</v>
      </c>
      <c r="D166" s="7">
        <v>120.01</v>
      </c>
      <c r="E166" s="7"/>
      <c r="F166" s="7">
        <v>4356</v>
      </c>
      <c r="G166" s="61">
        <f t="shared" si="7"/>
        <v>3629.6975252062325</v>
      </c>
      <c r="H166" s="61">
        <v>0</v>
      </c>
    </row>
    <row r="167" spans="1:8" ht="0.75" customHeight="1" x14ac:dyDescent="0.25">
      <c r="G167" s="61" t="e">
        <f t="shared" si="7"/>
        <v>#DIV/0!</v>
      </c>
      <c r="H167" s="61" t="e">
        <f t="shared" si="9"/>
        <v>#DIV/0!</v>
      </c>
    </row>
    <row r="168" spans="1:8" ht="25.5" customHeight="1" x14ac:dyDescent="0.25">
      <c r="A168" s="108" t="s">
        <v>265</v>
      </c>
      <c r="B168" s="108"/>
      <c r="C168" s="9" t="s">
        <v>214</v>
      </c>
      <c r="D168" s="6">
        <v>0</v>
      </c>
      <c r="E168" s="6">
        <v>4357381</v>
      </c>
      <c r="F168" s="6">
        <v>0</v>
      </c>
      <c r="G168" s="61">
        <v>0</v>
      </c>
      <c r="H168" s="61">
        <f t="shared" si="9"/>
        <v>0</v>
      </c>
    </row>
    <row r="169" spans="1:8" ht="25.5" customHeight="1" x14ac:dyDescent="0.25">
      <c r="A169" s="107" t="s">
        <v>194</v>
      </c>
      <c r="B169" s="107"/>
      <c r="C169" s="10" t="s">
        <v>195</v>
      </c>
      <c r="D169" s="7">
        <v>0</v>
      </c>
      <c r="E169" s="7">
        <v>4357381</v>
      </c>
      <c r="F169" s="7">
        <v>0</v>
      </c>
      <c r="G169" s="61">
        <v>0</v>
      </c>
      <c r="H169" s="61">
        <f t="shared" si="9"/>
        <v>0</v>
      </c>
    </row>
    <row r="170" spans="1:8" ht="25.5" customHeight="1" x14ac:dyDescent="0.25">
      <c r="A170" s="107" t="s">
        <v>198</v>
      </c>
      <c r="B170" s="107"/>
      <c r="C170" s="10" t="s">
        <v>197</v>
      </c>
      <c r="D170" s="7">
        <v>0</v>
      </c>
      <c r="E170" s="7"/>
      <c r="F170" s="7">
        <v>0</v>
      </c>
      <c r="G170" s="61">
        <v>0</v>
      </c>
      <c r="H170" s="61">
        <v>0</v>
      </c>
    </row>
    <row r="171" spans="1:8" ht="25.5" customHeight="1" x14ac:dyDescent="0.25">
      <c r="A171" s="108" t="s">
        <v>245</v>
      </c>
      <c r="B171" s="108"/>
      <c r="C171" s="9" t="s">
        <v>218</v>
      </c>
      <c r="D171" s="6">
        <v>0</v>
      </c>
      <c r="E171" s="6">
        <v>787672</v>
      </c>
      <c r="F171" s="6">
        <v>0</v>
      </c>
      <c r="G171" s="61">
        <v>0</v>
      </c>
      <c r="H171" s="61">
        <f t="shared" si="9"/>
        <v>0</v>
      </c>
    </row>
    <row r="172" spans="1:8" ht="25.5" customHeight="1" x14ac:dyDescent="0.25">
      <c r="A172" s="107" t="s">
        <v>194</v>
      </c>
      <c r="B172" s="107"/>
      <c r="C172" s="10" t="s">
        <v>195</v>
      </c>
      <c r="D172" s="7">
        <v>0</v>
      </c>
      <c r="E172" s="7">
        <v>787672</v>
      </c>
      <c r="F172" s="7">
        <v>0</v>
      </c>
      <c r="G172" s="61">
        <v>0</v>
      </c>
      <c r="H172" s="61">
        <f t="shared" si="9"/>
        <v>0</v>
      </c>
    </row>
    <row r="173" spans="1:8" ht="25.5" customHeight="1" x14ac:dyDescent="0.25">
      <c r="A173" s="107" t="s">
        <v>198</v>
      </c>
      <c r="B173" s="107"/>
      <c r="C173" s="10" t="s">
        <v>197</v>
      </c>
      <c r="D173" s="7">
        <v>0</v>
      </c>
      <c r="E173" s="7"/>
      <c r="F173" s="7">
        <v>0</v>
      </c>
      <c r="G173" s="61">
        <v>0</v>
      </c>
      <c r="H173" s="61">
        <v>0</v>
      </c>
    </row>
    <row r="174" spans="1:8" ht="0.75" customHeight="1" x14ac:dyDescent="0.25">
      <c r="G174" s="61" t="e">
        <f t="shared" si="7"/>
        <v>#DIV/0!</v>
      </c>
      <c r="H174" s="61" t="e">
        <f t="shared" si="9"/>
        <v>#DIV/0!</v>
      </c>
    </row>
    <row r="175" spans="1:8" ht="25.5" customHeight="1" x14ac:dyDescent="0.25">
      <c r="A175" s="108" t="s">
        <v>266</v>
      </c>
      <c r="B175" s="108"/>
      <c r="C175" s="9" t="s">
        <v>220</v>
      </c>
      <c r="D175" s="6">
        <f>D176+D185+D202+D206+D209+D215</f>
        <v>1078140.78</v>
      </c>
      <c r="E175" s="6">
        <v>2816037</v>
      </c>
      <c r="F175" s="6">
        <v>1389407.84</v>
      </c>
      <c r="G175" s="61">
        <f t="shared" si="7"/>
        <v>128.87072502720841</v>
      </c>
      <c r="H175" s="61">
        <f t="shared" si="9"/>
        <v>49.339118768680954</v>
      </c>
    </row>
    <row r="176" spans="1:8" ht="25.5" customHeight="1" x14ac:dyDescent="0.25">
      <c r="A176" s="107" t="s">
        <v>87</v>
      </c>
      <c r="B176" s="107"/>
      <c r="C176" s="10" t="s">
        <v>88</v>
      </c>
      <c r="D176" s="7">
        <f>D177+D178+D180+D181+D183</f>
        <v>953027.41999999993</v>
      </c>
      <c r="E176" s="7">
        <v>2254069</v>
      </c>
      <c r="F176" s="7">
        <v>1256757.42</v>
      </c>
      <c r="G176" s="61">
        <f t="shared" si="7"/>
        <v>131.87001691934529</v>
      </c>
      <c r="H176" s="61">
        <f t="shared" si="9"/>
        <v>55.755055413121781</v>
      </c>
    </row>
    <row r="177" spans="1:8" ht="25.5" customHeight="1" x14ac:dyDescent="0.25">
      <c r="A177" s="107" t="s">
        <v>91</v>
      </c>
      <c r="B177" s="107"/>
      <c r="C177" s="10" t="s">
        <v>92</v>
      </c>
      <c r="D177" s="7">
        <v>767956.95</v>
      </c>
      <c r="E177" s="7"/>
      <c r="F177" s="7">
        <v>1023196.94</v>
      </c>
      <c r="G177" s="61">
        <f t="shared" si="7"/>
        <v>133.23623674478108</v>
      </c>
      <c r="H177" s="61">
        <v>0</v>
      </c>
    </row>
    <row r="178" spans="1:8" ht="26.45" customHeight="1" x14ac:dyDescent="0.25">
      <c r="A178" s="107" t="s">
        <v>93</v>
      </c>
      <c r="B178" s="107"/>
      <c r="C178" s="10" t="s">
        <v>94</v>
      </c>
      <c r="D178" s="7">
        <v>13741.51</v>
      </c>
      <c r="E178" s="7"/>
      <c r="F178" s="7">
        <v>17728.599999999999</v>
      </c>
      <c r="G178" s="61">
        <f t="shared" si="7"/>
        <v>129.01493358444597</v>
      </c>
      <c r="H178" s="61">
        <v>0</v>
      </c>
    </row>
    <row r="179" spans="1:8" ht="0.75" customHeight="1" x14ac:dyDescent="0.25">
      <c r="D179" s="2">
        <v>0</v>
      </c>
      <c r="G179" s="61" t="e">
        <f t="shared" si="7"/>
        <v>#DIV/0!</v>
      </c>
      <c r="H179" s="61" t="e">
        <f t="shared" si="9"/>
        <v>#DIV/0!</v>
      </c>
    </row>
    <row r="180" spans="1:8" ht="25.5" customHeight="1" x14ac:dyDescent="0.25">
      <c r="A180" s="107" t="s">
        <v>95</v>
      </c>
      <c r="B180" s="107"/>
      <c r="C180" s="10" t="s">
        <v>96</v>
      </c>
      <c r="D180" s="7">
        <v>3592.23</v>
      </c>
      <c r="E180" s="7"/>
      <c r="F180" s="7">
        <v>6855.87</v>
      </c>
      <c r="G180" s="61">
        <f t="shared" si="7"/>
        <v>190.85275720095873</v>
      </c>
      <c r="H180" s="61">
        <v>0</v>
      </c>
    </row>
    <row r="181" spans="1:8" ht="25.5" customHeight="1" x14ac:dyDescent="0.25">
      <c r="A181" s="107" t="s">
        <v>99</v>
      </c>
      <c r="B181" s="107"/>
      <c r="C181" s="10" t="s">
        <v>98</v>
      </c>
      <c r="D181" s="7">
        <v>45351.22</v>
      </c>
      <c r="E181" s="7"/>
      <c r="F181" s="7">
        <v>43713.66</v>
      </c>
      <c r="G181" s="61">
        <f t="shared" si="7"/>
        <v>96.389159982906747</v>
      </c>
      <c r="H181" s="61">
        <v>0</v>
      </c>
    </row>
    <row r="182" spans="1:8" ht="0.75" customHeight="1" x14ac:dyDescent="0.25">
      <c r="G182" s="61" t="e">
        <f t="shared" si="7"/>
        <v>#DIV/0!</v>
      </c>
      <c r="H182" s="61" t="e">
        <f t="shared" si="9"/>
        <v>#DIV/0!</v>
      </c>
    </row>
    <row r="183" spans="1:8" ht="25.5" customHeight="1" x14ac:dyDescent="0.25">
      <c r="A183" s="107" t="s">
        <v>102</v>
      </c>
      <c r="B183" s="107"/>
      <c r="C183" s="10" t="s">
        <v>103</v>
      </c>
      <c r="D183" s="7">
        <v>122385.51</v>
      </c>
      <c r="E183" s="7"/>
      <c r="F183" s="7">
        <v>165262.35</v>
      </c>
      <c r="G183" s="61">
        <f t="shared" si="7"/>
        <v>135.03424547562861</v>
      </c>
      <c r="H183" s="61">
        <v>0</v>
      </c>
    </row>
    <row r="184" spans="1:8" ht="0.75" customHeight="1" x14ac:dyDescent="0.25">
      <c r="G184" s="61" t="e">
        <f t="shared" si="7"/>
        <v>#DIV/0!</v>
      </c>
      <c r="H184" s="61" t="e">
        <f t="shared" si="9"/>
        <v>#DIV/0!</v>
      </c>
    </row>
    <row r="185" spans="1:8" ht="25.5" customHeight="1" x14ac:dyDescent="0.25">
      <c r="A185" s="107" t="s">
        <v>104</v>
      </c>
      <c r="B185" s="107"/>
      <c r="C185" s="10" t="s">
        <v>105</v>
      </c>
      <c r="D185" s="7">
        <f>D186+D187+D189+D190+D192+D193+D196+D197+D199+D201+D191+D195</f>
        <v>117957.8</v>
      </c>
      <c r="E185" s="7">
        <v>213663</v>
      </c>
      <c r="F185" s="7">
        <v>126359.35</v>
      </c>
      <c r="G185" s="61">
        <f t="shared" si="7"/>
        <v>107.12250482799782</v>
      </c>
      <c r="H185" s="61">
        <f t="shared" si="9"/>
        <v>59.139556217033373</v>
      </c>
    </row>
    <row r="186" spans="1:8" ht="25.5" customHeight="1" x14ac:dyDescent="0.25">
      <c r="A186" s="107" t="s">
        <v>108</v>
      </c>
      <c r="B186" s="107"/>
      <c r="C186" s="10" t="s">
        <v>109</v>
      </c>
      <c r="D186" s="7">
        <v>343.3</v>
      </c>
      <c r="E186" s="7"/>
      <c r="F186" s="7">
        <v>393</v>
      </c>
      <c r="G186" s="61">
        <f t="shared" si="7"/>
        <v>114.47713370230119</v>
      </c>
      <c r="H186" s="61">
        <v>0</v>
      </c>
    </row>
    <row r="187" spans="1:8" ht="25.5" customHeight="1" x14ac:dyDescent="0.25">
      <c r="A187" s="107" t="s">
        <v>110</v>
      </c>
      <c r="B187" s="107"/>
      <c r="C187" s="10" t="s">
        <v>111</v>
      </c>
      <c r="D187" s="7">
        <v>33507.730000000003</v>
      </c>
      <c r="E187" s="7"/>
      <c r="F187" s="7">
        <v>38629.56</v>
      </c>
      <c r="G187" s="61">
        <f t="shared" si="7"/>
        <v>115.28551769994564</v>
      </c>
      <c r="H187" s="61">
        <v>0</v>
      </c>
    </row>
    <row r="188" spans="1:8" ht="0.75" customHeight="1" x14ac:dyDescent="0.25">
      <c r="G188" s="61" t="e">
        <f t="shared" si="7"/>
        <v>#DIV/0!</v>
      </c>
      <c r="H188" s="61" t="e">
        <f t="shared" si="9"/>
        <v>#DIV/0!</v>
      </c>
    </row>
    <row r="189" spans="1:8" ht="25.5" customHeight="1" x14ac:dyDescent="0.25">
      <c r="A189" s="107" t="s">
        <v>118</v>
      </c>
      <c r="B189" s="107"/>
      <c r="C189" s="10" t="s">
        <v>119</v>
      </c>
      <c r="D189" s="7">
        <v>2899.8</v>
      </c>
      <c r="E189" s="7"/>
      <c r="F189" s="7">
        <v>3940.13</v>
      </c>
      <c r="G189" s="61">
        <f t="shared" si="7"/>
        <v>135.87592247741222</v>
      </c>
      <c r="H189" s="61">
        <v>0</v>
      </c>
    </row>
    <row r="190" spans="1:8" ht="25.5" customHeight="1" x14ac:dyDescent="0.25">
      <c r="A190" s="107" t="s">
        <v>120</v>
      </c>
      <c r="B190" s="107"/>
      <c r="C190" s="10" t="s">
        <v>121</v>
      </c>
      <c r="D190" s="7">
        <v>73093.17</v>
      </c>
      <c r="E190" s="7"/>
      <c r="F190" s="7">
        <v>72623.13</v>
      </c>
      <c r="G190" s="61">
        <f t="shared" si="7"/>
        <v>99.356930339729416</v>
      </c>
      <c r="H190" s="61">
        <v>0</v>
      </c>
    </row>
    <row r="191" spans="1:8" ht="25.5" customHeight="1" x14ac:dyDescent="0.25">
      <c r="A191" s="107" t="s">
        <v>124</v>
      </c>
      <c r="B191" s="107"/>
      <c r="C191" s="10" t="s">
        <v>285</v>
      </c>
      <c r="D191" s="7">
        <v>27</v>
      </c>
      <c r="E191" s="7"/>
      <c r="F191" s="7">
        <v>0</v>
      </c>
      <c r="G191" s="61">
        <f t="shared" ref="G191" si="10">F191/D191*100</f>
        <v>0</v>
      </c>
      <c r="H191" s="61">
        <v>0</v>
      </c>
    </row>
    <row r="192" spans="1:8" ht="25.5" customHeight="1" x14ac:dyDescent="0.25">
      <c r="A192" s="107" t="s">
        <v>126</v>
      </c>
      <c r="B192" s="107"/>
      <c r="C192" s="10" t="s">
        <v>127</v>
      </c>
      <c r="D192" s="7">
        <v>0</v>
      </c>
      <c r="E192" s="7"/>
      <c r="F192" s="7">
        <v>4365.79</v>
      </c>
      <c r="G192" s="61">
        <v>0</v>
      </c>
      <c r="H192" s="61">
        <v>0</v>
      </c>
    </row>
    <row r="193" spans="1:8" ht="27.6" customHeight="1" x14ac:dyDescent="0.25">
      <c r="A193" s="107" t="s">
        <v>130</v>
      </c>
      <c r="B193" s="107"/>
      <c r="C193" s="10" t="s">
        <v>131</v>
      </c>
      <c r="D193" s="7">
        <v>113.3</v>
      </c>
      <c r="E193" s="7"/>
      <c r="F193" s="7">
        <v>0</v>
      </c>
      <c r="G193" s="61">
        <f t="shared" si="7"/>
        <v>0</v>
      </c>
      <c r="H193" s="61">
        <v>0</v>
      </c>
    </row>
    <row r="194" spans="1:8" ht="0.75" customHeight="1" x14ac:dyDescent="0.25">
      <c r="G194" s="61" t="e">
        <f t="shared" si="7"/>
        <v>#DIV/0!</v>
      </c>
      <c r="H194" s="61" t="e">
        <f t="shared" si="9"/>
        <v>#DIV/0!</v>
      </c>
    </row>
    <row r="195" spans="1:8" ht="27.6" customHeight="1" x14ac:dyDescent="0.25">
      <c r="A195" s="107" t="s">
        <v>140</v>
      </c>
      <c r="B195" s="107"/>
      <c r="C195" s="10" t="s">
        <v>141</v>
      </c>
      <c r="D195" s="7">
        <v>202.5</v>
      </c>
      <c r="E195" s="7"/>
      <c r="F195" s="7">
        <v>0</v>
      </c>
      <c r="G195" s="61">
        <f t="shared" ref="G195" si="11">F195/D195*100</f>
        <v>0</v>
      </c>
      <c r="H195" s="61">
        <v>0</v>
      </c>
    </row>
    <row r="196" spans="1:8" ht="25.5" customHeight="1" x14ac:dyDescent="0.25">
      <c r="A196" s="107" t="s">
        <v>144</v>
      </c>
      <c r="B196" s="107"/>
      <c r="C196" s="10" t="s">
        <v>145</v>
      </c>
      <c r="D196" s="7">
        <v>0</v>
      </c>
      <c r="E196" s="7"/>
      <c r="F196" s="7">
        <v>303.75</v>
      </c>
      <c r="G196" s="61">
        <v>0</v>
      </c>
      <c r="H196" s="61">
        <v>0</v>
      </c>
    </row>
    <row r="197" spans="1:8" ht="25.5" customHeight="1" x14ac:dyDescent="0.25">
      <c r="A197" s="107" t="s">
        <v>146</v>
      </c>
      <c r="B197" s="107"/>
      <c r="C197" s="10" t="s">
        <v>147</v>
      </c>
      <c r="D197" s="7">
        <v>3150.11</v>
      </c>
      <c r="E197" s="7"/>
      <c r="F197" s="7">
        <v>2552.9899999999998</v>
      </c>
      <c r="G197" s="61">
        <f t="shared" si="7"/>
        <v>81.044471462901285</v>
      </c>
      <c r="H197" s="61">
        <v>0</v>
      </c>
    </row>
    <row r="198" spans="1:8" ht="0.75" customHeight="1" x14ac:dyDescent="0.25">
      <c r="G198" s="61" t="e">
        <f t="shared" si="7"/>
        <v>#DIV/0!</v>
      </c>
      <c r="H198" s="61" t="e">
        <f t="shared" si="9"/>
        <v>#DIV/0!</v>
      </c>
    </row>
    <row r="199" spans="1:8" ht="25.5" customHeight="1" x14ac:dyDescent="0.25">
      <c r="A199" s="107" t="s">
        <v>154</v>
      </c>
      <c r="B199" s="107"/>
      <c r="C199" s="10" t="s">
        <v>155</v>
      </c>
      <c r="D199" s="7">
        <v>2870.89</v>
      </c>
      <c r="E199" s="7"/>
      <c r="F199" s="7">
        <v>3105</v>
      </c>
      <c r="G199" s="61">
        <f t="shared" si="7"/>
        <v>108.15461407438112</v>
      </c>
      <c r="H199" s="61">
        <v>0</v>
      </c>
    </row>
    <row r="200" spans="1:8" ht="0.75" customHeight="1" x14ac:dyDescent="0.25">
      <c r="G200" s="61" t="e">
        <f t="shared" si="7"/>
        <v>#DIV/0!</v>
      </c>
      <c r="H200" s="61" t="e">
        <f t="shared" si="9"/>
        <v>#DIV/0!</v>
      </c>
    </row>
    <row r="201" spans="1:8" ht="25.5" customHeight="1" x14ac:dyDescent="0.25">
      <c r="A201" s="107" t="s">
        <v>156</v>
      </c>
      <c r="B201" s="107"/>
      <c r="C201" s="10" t="s">
        <v>149</v>
      </c>
      <c r="D201" s="7">
        <v>1750</v>
      </c>
      <c r="E201" s="7"/>
      <c r="F201" s="7">
        <v>446</v>
      </c>
      <c r="G201" s="61">
        <f t="shared" si="7"/>
        <v>25.485714285714284</v>
      </c>
      <c r="H201" s="61">
        <v>0</v>
      </c>
    </row>
    <row r="202" spans="1:8" ht="25.5" customHeight="1" x14ac:dyDescent="0.25">
      <c r="A202" s="107" t="s">
        <v>165</v>
      </c>
      <c r="B202" s="107"/>
      <c r="C202" s="10" t="s">
        <v>166</v>
      </c>
      <c r="D202" s="7">
        <f>D203+D205</f>
        <v>2967.33</v>
      </c>
      <c r="E202" s="7">
        <v>15568</v>
      </c>
      <c r="F202" s="7">
        <v>2597.0700000000002</v>
      </c>
      <c r="G202" s="61">
        <f t="shared" si="7"/>
        <v>87.522115841514093</v>
      </c>
      <c r="H202" s="61">
        <f t="shared" si="9"/>
        <v>16.682104316546763</v>
      </c>
    </row>
    <row r="203" spans="1:8" ht="25.5" customHeight="1" x14ac:dyDescent="0.25">
      <c r="A203" s="107" t="s">
        <v>169</v>
      </c>
      <c r="B203" s="107"/>
      <c r="C203" s="10" t="s">
        <v>170</v>
      </c>
      <c r="D203" s="7">
        <v>0</v>
      </c>
      <c r="E203" s="7"/>
      <c r="F203" s="7">
        <v>2597.0700000000002</v>
      </c>
      <c r="G203" s="61">
        <v>0</v>
      </c>
      <c r="H203" s="61">
        <v>0</v>
      </c>
    </row>
    <row r="204" spans="1:8" ht="0.75" customHeight="1" x14ac:dyDescent="0.25">
      <c r="G204" s="61" t="e">
        <f t="shared" si="7"/>
        <v>#DIV/0!</v>
      </c>
      <c r="H204" s="61" t="e">
        <f t="shared" si="9"/>
        <v>#DIV/0!</v>
      </c>
    </row>
    <row r="205" spans="1:8" ht="25.5" customHeight="1" x14ac:dyDescent="0.25">
      <c r="A205" s="107" t="s">
        <v>271</v>
      </c>
      <c r="B205" s="107"/>
      <c r="C205" s="10" t="s">
        <v>272</v>
      </c>
      <c r="D205" s="7">
        <v>2967.33</v>
      </c>
      <c r="E205" s="7"/>
      <c r="F205" s="7">
        <v>0</v>
      </c>
      <c r="G205" s="61">
        <f t="shared" si="7"/>
        <v>0</v>
      </c>
      <c r="H205" s="61">
        <v>0</v>
      </c>
    </row>
    <row r="206" spans="1:8" ht="25.5" customHeight="1" x14ac:dyDescent="0.25">
      <c r="A206" s="107" t="s">
        <v>171</v>
      </c>
      <c r="B206" s="107"/>
      <c r="C206" s="10" t="s">
        <v>172</v>
      </c>
      <c r="D206" s="7">
        <f>D207</f>
        <v>1122.08</v>
      </c>
      <c r="E206" s="7">
        <v>1150</v>
      </c>
      <c r="F206" s="7">
        <v>964.16</v>
      </c>
      <c r="G206" s="61">
        <f t="shared" si="7"/>
        <v>85.926137173820052</v>
      </c>
      <c r="H206" s="61">
        <f t="shared" si="9"/>
        <v>83.839999999999989</v>
      </c>
    </row>
    <row r="207" spans="1:8" ht="25.5" customHeight="1" x14ac:dyDescent="0.25">
      <c r="A207" s="107" t="s">
        <v>174</v>
      </c>
      <c r="B207" s="107"/>
      <c r="C207" s="10" t="s">
        <v>175</v>
      </c>
      <c r="D207" s="7">
        <v>1122.08</v>
      </c>
      <c r="E207" s="7"/>
      <c r="F207" s="7">
        <v>964.16</v>
      </c>
      <c r="G207" s="61">
        <f t="shared" si="7"/>
        <v>85.926137173820052</v>
      </c>
      <c r="H207" s="61">
        <v>0</v>
      </c>
    </row>
    <row r="208" spans="1:8" ht="0.75" customHeight="1" x14ac:dyDescent="0.25">
      <c r="G208" s="61" t="e">
        <f t="shared" si="7"/>
        <v>#DIV/0!</v>
      </c>
      <c r="H208" s="61" t="e">
        <f t="shared" si="9"/>
        <v>#DIV/0!</v>
      </c>
    </row>
    <row r="209" spans="1:8" ht="25.5" customHeight="1" x14ac:dyDescent="0.25">
      <c r="A209" s="107" t="s">
        <v>178</v>
      </c>
      <c r="B209" s="107"/>
      <c r="C209" s="10" t="s">
        <v>179</v>
      </c>
      <c r="D209" s="7">
        <f>D210+D211+D213</f>
        <v>3066.15</v>
      </c>
      <c r="E209" s="7">
        <v>28100</v>
      </c>
      <c r="F209" s="7">
        <v>2729.84</v>
      </c>
      <c r="G209" s="61">
        <f t="shared" si="7"/>
        <v>89.031521615054714</v>
      </c>
      <c r="H209" s="61">
        <f t="shared" si="9"/>
        <v>9.7147330960854088</v>
      </c>
    </row>
    <row r="210" spans="1:8" ht="25.5" customHeight="1" x14ac:dyDescent="0.25">
      <c r="A210" s="107" t="s">
        <v>184</v>
      </c>
      <c r="B210" s="107"/>
      <c r="C210" s="10" t="s">
        <v>185</v>
      </c>
      <c r="D210" s="7">
        <v>0</v>
      </c>
      <c r="E210" s="7"/>
      <c r="F210" s="7">
        <v>1771.84</v>
      </c>
      <c r="G210" s="61">
        <v>0</v>
      </c>
      <c r="H210" s="61">
        <v>0</v>
      </c>
    </row>
    <row r="211" spans="1:8" ht="25.5" customHeight="1" x14ac:dyDescent="0.25">
      <c r="A211" s="107" t="s">
        <v>188</v>
      </c>
      <c r="B211" s="107"/>
      <c r="C211" s="10" t="s">
        <v>189</v>
      </c>
      <c r="D211" s="7">
        <v>3066.15</v>
      </c>
      <c r="E211" s="7"/>
      <c r="F211" s="7">
        <v>958</v>
      </c>
      <c r="G211" s="61">
        <f t="shared" ref="G211:G237" si="12">F211/D211*100</f>
        <v>31.244394436019114</v>
      </c>
      <c r="H211" s="61">
        <v>0</v>
      </c>
    </row>
    <row r="212" spans="1:8" ht="0.75" customHeight="1" x14ac:dyDescent="0.25">
      <c r="G212" s="61" t="e">
        <f t="shared" si="12"/>
        <v>#DIV/0!</v>
      </c>
      <c r="H212" s="61" t="e">
        <f t="shared" ref="H212:H240" si="13">F212/E212*100</f>
        <v>#DIV/0!</v>
      </c>
    </row>
    <row r="213" spans="1:8" ht="25.5" customHeight="1" x14ac:dyDescent="0.25">
      <c r="A213" s="107" t="s">
        <v>192</v>
      </c>
      <c r="B213" s="107"/>
      <c r="C213" s="10" t="s">
        <v>193</v>
      </c>
      <c r="D213" s="7">
        <v>0</v>
      </c>
      <c r="E213" s="7"/>
      <c r="F213" s="7">
        <v>0</v>
      </c>
      <c r="G213" s="61">
        <v>0</v>
      </c>
      <c r="H213" s="61">
        <v>0</v>
      </c>
    </row>
    <row r="214" spans="1:8" ht="0.75" customHeight="1" x14ac:dyDescent="0.25">
      <c r="G214" s="61" t="e">
        <f t="shared" si="12"/>
        <v>#DIV/0!</v>
      </c>
      <c r="H214" s="61" t="e">
        <f t="shared" si="13"/>
        <v>#DIV/0!</v>
      </c>
    </row>
    <row r="215" spans="1:8" ht="25.5" customHeight="1" x14ac:dyDescent="0.25">
      <c r="A215" s="107" t="s">
        <v>194</v>
      </c>
      <c r="B215" s="107"/>
      <c r="C215" s="10" t="s">
        <v>195</v>
      </c>
      <c r="D215" s="7">
        <f>D216</f>
        <v>0</v>
      </c>
      <c r="E215" s="7">
        <v>303487</v>
      </c>
      <c r="F215" s="7">
        <v>0</v>
      </c>
      <c r="G215" s="61">
        <v>0</v>
      </c>
      <c r="H215" s="61">
        <f t="shared" si="13"/>
        <v>0</v>
      </c>
    </row>
    <row r="216" spans="1:8" ht="25.5" customHeight="1" x14ac:dyDescent="0.25">
      <c r="A216" s="107" t="s">
        <v>198</v>
      </c>
      <c r="B216" s="107"/>
      <c r="C216" s="10" t="s">
        <v>197</v>
      </c>
      <c r="D216" s="7">
        <v>0</v>
      </c>
      <c r="E216" s="7"/>
      <c r="F216" s="7">
        <v>0</v>
      </c>
      <c r="G216" s="61">
        <v>0</v>
      </c>
      <c r="H216" s="61">
        <v>0</v>
      </c>
    </row>
    <row r="217" spans="1:8" ht="25.5" customHeight="1" x14ac:dyDescent="0.25">
      <c r="A217" s="108" t="s">
        <v>267</v>
      </c>
      <c r="B217" s="108"/>
      <c r="C217" s="9" t="s">
        <v>223</v>
      </c>
      <c r="D217" s="6">
        <f>D218+D222</f>
        <v>116.82</v>
      </c>
      <c r="E217" s="6">
        <v>2500</v>
      </c>
      <c r="F217" s="6">
        <v>270</v>
      </c>
      <c r="G217" s="61">
        <f t="shared" si="12"/>
        <v>231.12480739599386</v>
      </c>
      <c r="H217" s="61">
        <f t="shared" si="13"/>
        <v>10.8</v>
      </c>
    </row>
    <row r="218" spans="1:8" ht="25.5" customHeight="1" x14ac:dyDescent="0.25">
      <c r="A218" s="107" t="s">
        <v>104</v>
      </c>
      <c r="B218" s="107"/>
      <c r="C218" s="10" t="s">
        <v>105</v>
      </c>
      <c r="D218" s="7">
        <v>0</v>
      </c>
      <c r="E218" s="7">
        <v>200</v>
      </c>
      <c r="F218" s="7">
        <v>270</v>
      </c>
      <c r="G218" s="61">
        <v>0</v>
      </c>
      <c r="H218" s="61">
        <f t="shared" si="13"/>
        <v>135</v>
      </c>
    </row>
    <row r="219" spans="1:8" ht="25.5" customHeight="1" x14ac:dyDescent="0.25">
      <c r="A219" s="107" t="s">
        <v>126</v>
      </c>
      <c r="B219" s="107"/>
      <c r="C219" s="10" t="s">
        <v>127</v>
      </c>
      <c r="D219" s="7">
        <v>0</v>
      </c>
      <c r="E219" s="7"/>
      <c r="F219" s="7">
        <v>0</v>
      </c>
      <c r="G219" s="61">
        <v>0</v>
      </c>
      <c r="H219" s="61">
        <v>0</v>
      </c>
    </row>
    <row r="220" spans="1:8" ht="0.75" customHeight="1" x14ac:dyDescent="0.25">
      <c r="G220" s="61" t="e">
        <f t="shared" si="12"/>
        <v>#DIV/0!</v>
      </c>
      <c r="H220" s="61" t="e">
        <f t="shared" si="13"/>
        <v>#DIV/0!</v>
      </c>
    </row>
    <row r="221" spans="1:8" ht="25.5" customHeight="1" x14ac:dyDescent="0.25">
      <c r="A221" s="107" t="s">
        <v>138</v>
      </c>
      <c r="B221" s="107"/>
      <c r="C221" s="10" t="s">
        <v>139</v>
      </c>
      <c r="D221" s="7">
        <v>0</v>
      </c>
      <c r="E221" s="7"/>
      <c r="F221" s="7">
        <v>270</v>
      </c>
      <c r="G221" s="61">
        <v>0</v>
      </c>
      <c r="H221" s="61">
        <v>0</v>
      </c>
    </row>
    <row r="222" spans="1:8" ht="25.5" customHeight="1" x14ac:dyDescent="0.25">
      <c r="A222" s="107" t="s">
        <v>178</v>
      </c>
      <c r="B222" s="107"/>
      <c r="C222" s="10" t="s">
        <v>179</v>
      </c>
      <c r="D222" s="7">
        <f>D223</f>
        <v>116.82</v>
      </c>
      <c r="E222" s="7">
        <v>2300</v>
      </c>
      <c r="F222" s="7">
        <v>0</v>
      </c>
      <c r="G222" s="61">
        <f t="shared" si="12"/>
        <v>0</v>
      </c>
      <c r="H222" s="61">
        <f t="shared" si="13"/>
        <v>0</v>
      </c>
    </row>
    <row r="223" spans="1:8" ht="25.5" customHeight="1" x14ac:dyDescent="0.25">
      <c r="A223" s="107" t="s">
        <v>192</v>
      </c>
      <c r="B223" s="107"/>
      <c r="C223" s="10" t="s">
        <v>193</v>
      </c>
      <c r="D223" s="7">
        <v>116.82</v>
      </c>
      <c r="E223" s="7"/>
      <c r="F223" s="7">
        <v>0</v>
      </c>
      <c r="G223" s="61">
        <f t="shared" si="12"/>
        <v>0</v>
      </c>
      <c r="H223" s="61">
        <v>0</v>
      </c>
    </row>
    <row r="224" spans="1:8" ht="0.75" customHeight="1" x14ac:dyDescent="0.25">
      <c r="G224" s="61" t="e">
        <f t="shared" si="12"/>
        <v>#DIV/0!</v>
      </c>
      <c r="H224" s="61" t="e">
        <f t="shared" si="13"/>
        <v>#DIV/0!</v>
      </c>
    </row>
    <row r="225" spans="1:8" ht="32.25" customHeight="1" x14ac:dyDescent="0.25">
      <c r="A225" s="108" t="s">
        <v>268</v>
      </c>
      <c r="B225" s="108"/>
      <c r="C225" s="9" t="s">
        <v>226</v>
      </c>
      <c r="D225" s="6">
        <f>D226</f>
        <v>96.3</v>
      </c>
      <c r="E225" s="6">
        <v>193</v>
      </c>
      <c r="F225" s="6">
        <v>192.6</v>
      </c>
      <c r="G225" s="61">
        <f t="shared" si="12"/>
        <v>200</v>
      </c>
      <c r="H225" s="61">
        <f t="shared" si="13"/>
        <v>99.792746113989637</v>
      </c>
    </row>
    <row r="226" spans="1:8" ht="25.5" customHeight="1" x14ac:dyDescent="0.25">
      <c r="A226" s="107" t="s">
        <v>178</v>
      </c>
      <c r="B226" s="107"/>
      <c r="C226" s="10" t="s">
        <v>179</v>
      </c>
      <c r="D226" s="7">
        <f>D227+D228</f>
        <v>96.3</v>
      </c>
      <c r="E226" s="7">
        <v>193</v>
      </c>
      <c r="F226" s="7">
        <v>192.6</v>
      </c>
      <c r="G226" s="61">
        <f t="shared" si="12"/>
        <v>200</v>
      </c>
      <c r="H226" s="61">
        <f t="shared" si="13"/>
        <v>99.792746113989637</v>
      </c>
    </row>
    <row r="227" spans="1:8" ht="25.5" customHeight="1" x14ac:dyDescent="0.25">
      <c r="A227" s="107" t="s">
        <v>182</v>
      </c>
      <c r="B227" s="107"/>
      <c r="C227" s="10" t="s">
        <v>183</v>
      </c>
      <c r="D227" s="7">
        <v>0</v>
      </c>
      <c r="E227" s="7"/>
      <c r="F227" s="7">
        <v>192.6</v>
      </c>
      <c r="G227" s="61">
        <v>0</v>
      </c>
      <c r="H227" s="61">
        <v>0</v>
      </c>
    </row>
    <row r="228" spans="1:8" ht="25.5" customHeight="1" x14ac:dyDescent="0.25">
      <c r="A228" s="107" t="s">
        <v>188</v>
      </c>
      <c r="B228" s="107"/>
      <c r="C228" s="10" t="s">
        <v>189</v>
      </c>
      <c r="D228" s="7">
        <v>96.3</v>
      </c>
      <c r="E228" s="7"/>
      <c r="F228" s="7">
        <v>0</v>
      </c>
      <c r="G228" s="61">
        <f t="shared" si="12"/>
        <v>0</v>
      </c>
      <c r="H228" s="61">
        <v>0</v>
      </c>
    </row>
    <row r="229" spans="1:8" ht="0.75" customHeight="1" x14ac:dyDescent="0.25">
      <c r="G229" s="61" t="e">
        <f t="shared" si="12"/>
        <v>#DIV/0!</v>
      </c>
      <c r="H229" s="61" t="e">
        <f t="shared" si="13"/>
        <v>#DIV/0!</v>
      </c>
    </row>
    <row r="230" spans="1:8" ht="25.5" customHeight="1" x14ac:dyDescent="0.25">
      <c r="A230" s="106" t="s">
        <v>273</v>
      </c>
      <c r="B230" s="106"/>
      <c r="C230" s="8" t="s">
        <v>274</v>
      </c>
      <c r="D230" s="5">
        <v>0</v>
      </c>
      <c r="E230" s="5">
        <v>300000</v>
      </c>
      <c r="F230" s="5">
        <v>301639.34000000003</v>
      </c>
      <c r="G230" s="61">
        <v>0</v>
      </c>
      <c r="H230" s="61">
        <f t="shared" si="13"/>
        <v>100.54644666666668</v>
      </c>
    </row>
    <row r="231" spans="1:8" ht="25.5" customHeight="1" x14ac:dyDescent="0.25">
      <c r="A231" s="106" t="s">
        <v>243</v>
      </c>
      <c r="B231" s="106"/>
      <c r="C231" s="8" t="s">
        <v>205</v>
      </c>
      <c r="D231" s="5">
        <v>0</v>
      </c>
      <c r="E231" s="5">
        <v>300000</v>
      </c>
      <c r="F231" s="5">
        <v>301639.34000000003</v>
      </c>
      <c r="G231" s="61">
        <v>0</v>
      </c>
      <c r="H231" s="61">
        <f t="shared" si="13"/>
        <v>100.54644666666668</v>
      </c>
    </row>
    <row r="232" spans="1:8" ht="25.5" customHeight="1" x14ac:dyDescent="0.25">
      <c r="A232" s="106" t="s">
        <v>246</v>
      </c>
      <c r="B232" s="106"/>
      <c r="C232" s="8" t="s">
        <v>275</v>
      </c>
      <c r="D232" s="5">
        <v>0</v>
      </c>
      <c r="E232" s="5">
        <v>300000</v>
      </c>
      <c r="F232" s="5">
        <v>301639.34000000003</v>
      </c>
      <c r="G232" s="61">
        <v>0</v>
      </c>
      <c r="H232" s="61">
        <f t="shared" si="13"/>
        <v>100.54644666666668</v>
      </c>
    </row>
    <row r="233" spans="1:8" ht="25.5" customHeight="1" x14ac:dyDescent="0.25">
      <c r="A233" s="106" t="s">
        <v>276</v>
      </c>
      <c r="B233" s="106"/>
      <c r="C233" s="8" t="s">
        <v>277</v>
      </c>
      <c r="D233" s="5">
        <v>0</v>
      </c>
      <c r="E233" s="5">
        <v>0</v>
      </c>
      <c r="F233" s="5">
        <v>73775</v>
      </c>
      <c r="G233" s="61">
        <v>0</v>
      </c>
      <c r="H233" s="61">
        <v>0</v>
      </c>
    </row>
    <row r="234" spans="1:8" ht="25.5" customHeight="1" x14ac:dyDescent="0.25">
      <c r="A234" s="108" t="s">
        <v>243</v>
      </c>
      <c r="B234" s="108"/>
      <c r="C234" s="9" t="s">
        <v>205</v>
      </c>
      <c r="D234" s="6">
        <v>0</v>
      </c>
      <c r="E234" s="6">
        <v>0</v>
      </c>
      <c r="F234" s="6">
        <v>73775</v>
      </c>
      <c r="G234" s="61">
        <v>0</v>
      </c>
      <c r="H234" s="61">
        <v>0</v>
      </c>
    </row>
    <row r="235" spans="1:8" ht="25.5" customHeight="1" x14ac:dyDescent="0.25">
      <c r="A235" s="107" t="s">
        <v>104</v>
      </c>
      <c r="B235" s="107"/>
      <c r="C235" s="10" t="s">
        <v>105</v>
      </c>
      <c r="D235" s="7">
        <v>0</v>
      </c>
      <c r="E235" s="7">
        <v>0</v>
      </c>
      <c r="F235" s="7">
        <v>73775</v>
      </c>
      <c r="G235" s="61">
        <v>0</v>
      </c>
      <c r="H235" s="61">
        <v>0</v>
      </c>
    </row>
    <row r="236" spans="1:8" ht="25.5" customHeight="1" x14ac:dyDescent="0.25">
      <c r="A236" s="107" t="s">
        <v>142</v>
      </c>
      <c r="B236" s="107"/>
      <c r="C236" s="10" t="s">
        <v>143</v>
      </c>
      <c r="D236" s="7">
        <v>0</v>
      </c>
      <c r="E236" s="7"/>
      <c r="F236" s="7">
        <v>73775</v>
      </c>
      <c r="G236" s="61">
        <v>0</v>
      </c>
      <c r="H236" s="61">
        <v>0</v>
      </c>
    </row>
    <row r="237" spans="1:8" ht="0.75" customHeight="1" x14ac:dyDescent="0.25">
      <c r="G237" s="61" t="e">
        <f t="shared" si="12"/>
        <v>#DIV/0!</v>
      </c>
      <c r="H237" s="61" t="e">
        <f t="shared" si="13"/>
        <v>#DIV/0!</v>
      </c>
    </row>
    <row r="238" spans="1:8" ht="25.5" customHeight="1" x14ac:dyDescent="0.25">
      <c r="A238" s="106" t="s">
        <v>278</v>
      </c>
      <c r="B238" s="106"/>
      <c r="C238" s="8" t="s">
        <v>279</v>
      </c>
      <c r="D238" s="5">
        <v>0</v>
      </c>
      <c r="E238" s="5">
        <v>300000</v>
      </c>
      <c r="F238" s="5">
        <v>227864.34</v>
      </c>
      <c r="G238" s="61">
        <v>0</v>
      </c>
      <c r="H238" s="61">
        <f t="shared" si="13"/>
        <v>75.95478</v>
      </c>
    </row>
    <row r="239" spans="1:8" ht="25.5" customHeight="1" x14ac:dyDescent="0.25">
      <c r="A239" s="108" t="s">
        <v>243</v>
      </c>
      <c r="B239" s="108"/>
      <c r="C239" s="9" t="s">
        <v>205</v>
      </c>
      <c r="D239" s="6">
        <v>0</v>
      </c>
      <c r="E239" s="6">
        <v>300000</v>
      </c>
      <c r="F239" s="6">
        <v>227864.34</v>
      </c>
      <c r="G239" s="61">
        <v>0</v>
      </c>
      <c r="H239" s="61">
        <f t="shared" si="13"/>
        <v>75.95478</v>
      </c>
    </row>
    <row r="240" spans="1:8" ht="25.5" customHeight="1" x14ac:dyDescent="0.25">
      <c r="A240" s="107" t="s">
        <v>194</v>
      </c>
      <c r="B240" s="107"/>
      <c r="C240" s="10" t="s">
        <v>195</v>
      </c>
      <c r="D240" s="7">
        <v>0</v>
      </c>
      <c r="E240" s="7">
        <v>300000</v>
      </c>
      <c r="F240" s="7">
        <v>227864.34</v>
      </c>
      <c r="G240" s="61">
        <v>0</v>
      </c>
      <c r="H240" s="61">
        <f t="shared" si="13"/>
        <v>75.95478</v>
      </c>
    </row>
    <row r="241" spans="1:8" ht="25.5" customHeight="1" x14ac:dyDescent="0.25">
      <c r="A241" s="107" t="s">
        <v>198</v>
      </c>
      <c r="B241" s="107"/>
      <c r="C241" s="10" t="s">
        <v>197</v>
      </c>
      <c r="D241" s="7">
        <v>0</v>
      </c>
      <c r="E241" s="7"/>
      <c r="F241" s="7">
        <v>227864.34</v>
      </c>
      <c r="G241" s="61">
        <v>0</v>
      </c>
      <c r="H241" s="61">
        <v>0</v>
      </c>
    </row>
    <row r="242" spans="1:8" ht="25.5" customHeight="1" x14ac:dyDescent="0.25">
      <c r="A242" s="19"/>
      <c r="B242" s="19"/>
      <c r="C242" s="19"/>
      <c r="D242" s="20"/>
      <c r="E242" s="20"/>
      <c r="F242" s="20"/>
      <c r="G242" s="63"/>
      <c r="H242" s="63"/>
    </row>
    <row r="246" spans="1:8" s="15" customFormat="1" ht="14.25" x14ac:dyDescent="0.2">
      <c r="G246" s="64"/>
      <c r="H246" s="64"/>
    </row>
    <row r="247" spans="1:8" s="16" customFormat="1" x14ac:dyDescent="0.25">
      <c r="B247" s="16" t="s">
        <v>287</v>
      </c>
      <c r="G247" s="17"/>
      <c r="H247" s="17"/>
    </row>
    <row r="248" spans="1:8" s="16" customFormat="1" x14ac:dyDescent="0.25">
      <c r="G248" s="17"/>
      <c r="H248" s="17"/>
    </row>
    <row r="249" spans="1:8" s="16" customFormat="1" x14ac:dyDescent="0.25">
      <c r="B249" s="16" t="s">
        <v>288</v>
      </c>
      <c r="F249" s="16" t="s">
        <v>290</v>
      </c>
      <c r="G249" s="17"/>
      <c r="H249" s="17"/>
    </row>
    <row r="250" spans="1:8" s="16" customFormat="1" x14ac:dyDescent="0.25">
      <c r="B250" s="16" t="s">
        <v>289</v>
      </c>
      <c r="F250" s="16" t="s">
        <v>291</v>
      </c>
      <c r="G250" s="17"/>
      <c r="H250" s="17"/>
    </row>
    <row r="251" spans="1:8" s="16" customFormat="1" x14ac:dyDescent="0.25">
      <c r="G251" s="17"/>
      <c r="H251" s="17"/>
    </row>
    <row r="252" spans="1:8" s="15" customFormat="1" ht="14.25" x14ac:dyDescent="0.2">
      <c r="G252" s="64"/>
      <c r="H252" s="64"/>
    </row>
    <row r="253" spans="1:8" s="15" customFormat="1" ht="14.25" x14ac:dyDescent="0.2">
      <c r="G253" s="64"/>
      <c r="H253" s="64"/>
    </row>
    <row r="254" spans="1:8" s="15" customFormat="1" ht="14.25" x14ac:dyDescent="0.2">
      <c r="G254" s="64"/>
      <c r="H254" s="64"/>
    </row>
    <row r="255" spans="1:8" s="15" customFormat="1" ht="14.25" x14ac:dyDescent="0.2">
      <c r="G255" s="64"/>
      <c r="H255" s="64"/>
    </row>
    <row r="256" spans="1:8" s="15" customFormat="1" ht="14.25" x14ac:dyDescent="0.2">
      <c r="G256" s="64"/>
      <c r="H256" s="64"/>
    </row>
    <row r="257" spans="7:8" s="15" customFormat="1" ht="14.25" x14ac:dyDescent="0.2">
      <c r="G257" s="64"/>
      <c r="H257" s="64"/>
    </row>
  </sheetData>
  <mergeCells count="184">
    <mergeCell ref="A238:B238"/>
    <mergeCell ref="A239:B239"/>
    <mergeCell ref="A240:B240"/>
    <mergeCell ref="A241:B241"/>
    <mergeCell ref="A231:B231"/>
    <mergeCell ref="A232:B232"/>
    <mergeCell ref="A233:B233"/>
    <mergeCell ref="A234:B234"/>
    <mergeCell ref="A235:B235"/>
    <mergeCell ref="A236:B236"/>
    <mergeCell ref="A222:B222"/>
    <mergeCell ref="A223:B223"/>
    <mergeCell ref="A225:B225"/>
    <mergeCell ref="A226:B226"/>
    <mergeCell ref="A228:B228"/>
    <mergeCell ref="A230:B230"/>
    <mergeCell ref="A215:B215"/>
    <mergeCell ref="A216:B216"/>
    <mergeCell ref="A217:B217"/>
    <mergeCell ref="A218:B218"/>
    <mergeCell ref="A219:B219"/>
    <mergeCell ref="A221:B221"/>
    <mergeCell ref="A227:B227"/>
    <mergeCell ref="A206:B206"/>
    <mergeCell ref="A207:B207"/>
    <mergeCell ref="A209:B209"/>
    <mergeCell ref="A210:B210"/>
    <mergeCell ref="A211:B211"/>
    <mergeCell ref="A213:B213"/>
    <mergeCell ref="A197:B197"/>
    <mergeCell ref="A199:B199"/>
    <mergeCell ref="A201:B201"/>
    <mergeCell ref="A202:B202"/>
    <mergeCell ref="A203:B203"/>
    <mergeCell ref="A205:B205"/>
    <mergeCell ref="A187:B187"/>
    <mergeCell ref="A189:B189"/>
    <mergeCell ref="A190:B190"/>
    <mergeCell ref="A192:B192"/>
    <mergeCell ref="A193:B193"/>
    <mergeCell ref="A196:B196"/>
    <mergeCell ref="A178:B178"/>
    <mergeCell ref="A180:B180"/>
    <mergeCell ref="A181:B181"/>
    <mergeCell ref="A183:B183"/>
    <mergeCell ref="A185:B185"/>
    <mergeCell ref="A186:B186"/>
    <mergeCell ref="A191:B191"/>
    <mergeCell ref="A195:B195"/>
    <mergeCell ref="A171:B171"/>
    <mergeCell ref="A172:B172"/>
    <mergeCell ref="A173:B173"/>
    <mergeCell ref="A175:B175"/>
    <mergeCell ref="A176:B176"/>
    <mergeCell ref="A177:B177"/>
    <mergeCell ref="A163:B163"/>
    <mergeCell ref="A164:B164"/>
    <mergeCell ref="A166:B166"/>
    <mergeCell ref="A168:B168"/>
    <mergeCell ref="A169:B169"/>
    <mergeCell ref="A170:B170"/>
    <mergeCell ref="A152:B152"/>
    <mergeCell ref="A153:B153"/>
    <mergeCell ref="A154:B154"/>
    <mergeCell ref="A155:B155"/>
    <mergeCell ref="A157:B157"/>
    <mergeCell ref="A161:B161"/>
    <mergeCell ref="A141:B141"/>
    <mergeCell ref="A142:B142"/>
    <mergeCell ref="A146:B146"/>
    <mergeCell ref="A147:B147"/>
    <mergeCell ref="A149:B149"/>
    <mergeCell ref="A150:B150"/>
    <mergeCell ref="A143:B143"/>
    <mergeCell ref="A144:B144"/>
    <mergeCell ref="A158:B158"/>
    <mergeCell ref="A159:B159"/>
    <mergeCell ref="A160:B160"/>
    <mergeCell ref="A133:B133"/>
    <mergeCell ref="A134:B134"/>
    <mergeCell ref="A136:B136"/>
    <mergeCell ref="A137:B137"/>
    <mergeCell ref="A139:B139"/>
    <mergeCell ref="A140:B140"/>
    <mergeCell ref="A123:B123"/>
    <mergeCell ref="A125:B125"/>
    <mergeCell ref="A126:B126"/>
    <mergeCell ref="A128:B128"/>
    <mergeCell ref="A129:B129"/>
    <mergeCell ref="A131:B131"/>
    <mergeCell ref="A115:B115"/>
    <mergeCell ref="A116:B116"/>
    <mergeCell ref="A118:B118"/>
    <mergeCell ref="A119:B119"/>
    <mergeCell ref="A121:B121"/>
    <mergeCell ref="A122:B122"/>
    <mergeCell ref="A109:B109"/>
    <mergeCell ref="A110:B110"/>
    <mergeCell ref="A111:B111"/>
    <mergeCell ref="A112:B112"/>
    <mergeCell ref="A113:B113"/>
    <mergeCell ref="A114:B114"/>
    <mergeCell ref="A103:B103"/>
    <mergeCell ref="A104:B104"/>
    <mergeCell ref="A105:B105"/>
    <mergeCell ref="A106:B106"/>
    <mergeCell ref="A107:B107"/>
    <mergeCell ref="A108:B108"/>
    <mergeCell ref="A94:B94"/>
    <mergeCell ref="A95:B95"/>
    <mergeCell ref="A97:B97"/>
    <mergeCell ref="A99:B99"/>
    <mergeCell ref="A100:B100"/>
    <mergeCell ref="A101:B101"/>
    <mergeCell ref="A86:B86"/>
    <mergeCell ref="A88:B88"/>
    <mergeCell ref="A89:B89"/>
    <mergeCell ref="A90:B90"/>
    <mergeCell ref="A92:B92"/>
    <mergeCell ref="A93:B93"/>
    <mergeCell ref="A75:B75"/>
    <mergeCell ref="A81:B81"/>
    <mergeCell ref="A82:B82"/>
    <mergeCell ref="A83:B83"/>
    <mergeCell ref="A84:B84"/>
    <mergeCell ref="A85:B85"/>
    <mergeCell ref="A79:B79"/>
    <mergeCell ref="A80:B80"/>
    <mergeCell ref="A78:B78"/>
    <mergeCell ref="A77:B77"/>
    <mergeCell ref="A67:B67"/>
    <mergeCell ref="A68:B68"/>
    <mergeCell ref="A69:B69"/>
    <mergeCell ref="A71:B71"/>
    <mergeCell ref="A72:B72"/>
    <mergeCell ref="A73:B73"/>
    <mergeCell ref="A60:B60"/>
    <mergeCell ref="A61:B61"/>
    <mergeCell ref="A62:B62"/>
    <mergeCell ref="A63:B63"/>
    <mergeCell ref="A65:B65"/>
    <mergeCell ref="A66:B66"/>
    <mergeCell ref="A51:B51"/>
    <mergeCell ref="A52:B52"/>
    <mergeCell ref="A54:B54"/>
    <mergeCell ref="A55:B55"/>
    <mergeCell ref="A57:B57"/>
    <mergeCell ref="A59:B59"/>
    <mergeCell ref="A44:B44"/>
    <mergeCell ref="A45:B45"/>
    <mergeCell ref="A47:B47"/>
    <mergeCell ref="A48:B48"/>
    <mergeCell ref="A49:B49"/>
    <mergeCell ref="A50:B50"/>
    <mergeCell ref="A35:B35"/>
    <mergeCell ref="A36:B36"/>
    <mergeCell ref="A38:B38"/>
    <mergeCell ref="A39:B39"/>
    <mergeCell ref="A41:B41"/>
    <mergeCell ref="A43:B43"/>
    <mergeCell ref="A25:B25"/>
    <mergeCell ref="A27:B27"/>
    <mergeCell ref="A29:B29"/>
    <mergeCell ref="A30:B30"/>
    <mergeCell ref="A32:B32"/>
    <mergeCell ref="A33:B33"/>
    <mergeCell ref="A21:B21"/>
    <mergeCell ref="A22:B22"/>
    <mergeCell ref="A24:B24"/>
    <mergeCell ref="A10:B10"/>
    <mergeCell ref="A11:B11"/>
    <mergeCell ref="A12:B12"/>
    <mergeCell ref="A13:B13"/>
    <mergeCell ref="A14:B14"/>
    <mergeCell ref="A15:B15"/>
    <mergeCell ref="B3:I3"/>
    <mergeCell ref="A5:C5"/>
    <mergeCell ref="A6:C6"/>
    <mergeCell ref="A7:C7"/>
    <mergeCell ref="A8:B8"/>
    <mergeCell ref="A9:B9"/>
    <mergeCell ref="A16:B16"/>
    <mergeCell ref="A18:B18"/>
    <mergeCell ref="A19:B19"/>
  </mergeCells>
  <pageMargins left="0.11811023622047245" right="0.11811023622047245" top="0.35433070866141736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</vt:lpstr>
      <vt:lpstr>Prihodi i rashodi po izvorima</vt:lpstr>
      <vt:lpstr>Rashodi prema funkcijskoj kl.</vt:lpstr>
      <vt:lpstr>Račun financiranja</vt:lpstr>
      <vt:lpstr>Račun fin.po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Biserka Horvat</dc:creator>
  <cp:lastModifiedBy>Biserka Horvat</cp:lastModifiedBy>
  <cp:lastPrinted>2025-07-12T07:56:06Z</cp:lastPrinted>
  <dcterms:created xsi:type="dcterms:W3CDTF">2025-07-09T16:28:35Z</dcterms:created>
  <dcterms:modified xsi:type="dcterms:W3CDTF">2025-07-14T05:26:22Z</dcterms:modified>
</cp:coreProperties>
</file>